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2\"/>
    </mc:Choice>
  </mc:AlternateContent>
  <bookViews>
    <workbookView xWindow="0" yWindow="0" windowWidth="24000" windowHeight="9420"/>
  </bookViews>
  <sheets>
    <sheet name="2.1.3" sheetId="1" r:id="rId1"/>
    <sheet name="รายละเอียด 2.1.2 2.1.3" sheetId="2" r:id="rId2"/>
    <sheet name="บัญชีรายชื่อผู้สำเร็จการศึกษา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REF_CURR_LANG">#REF!</definedName>
    <definedName name="REF_UNIV">#REF!</definedName>
    <definedName name="rr">#REF!</definedName>
    <definedName name="คณะ">[5]Name!$A$2:$A$12</definedName>
    <definedName name="โครงการ">[5]Name!$A$16:$A$17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9" i="2" l="1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L27" i="1"/>
  <c r="K27" i="1"/>
  <c r="G27" i="1"/>
  <c r="F27" i="1"/>
  <c r="D27" i="1"/>
  <c r="B27" i="1"/>
  <c r="A27" i="1"/>
  <c r="Q26" i="1"/>
  <c r="N26" i="1"/>
  <c r="M26" i="1"/>
  <c r="L26" i="1"/>
  <c r="K26" i="1"/>
  <c r="I26" i="1"/>
  <c r="H26" i="1"/>
  <c r="G26" i="1"/>
  <c r="F26" i="1"/>
  <c r="E26" i="1"/>
  <c r="D26" i="1"/>
  <c r="B26" i="1"/>
  <c r="A26" i="1"/>
  <c r="Q25" i="1"/>
  <c r="N25" i="1"/>
  <c r="M25" i="1"/>
  <c r="L25" i="1"/>
  <c r="I25" i="1"/>
  <c r="H25" i="1"/>
  <c r="G25" i="1"/>
  <c r="F25" i="1"/>
  <c r="E25" i="1"/>
  <c r="D25" i="1"/>
  <c r="B25" i="1"/>
  <c r="A25" i="1"/>
  <c r="I24" i="1"/>
  <c r="H24" i="1"/>
  <c r="G24" i="1"/>
  <c r="F24" i="1"/>
  <c r="E24" i="1"/>
  <c r="D24" i="1"/>
  <c r="B24" i="1"/>
  <c r="A24" i="1"/>
  <c r="O23" i="1"/>
  <c r="N23" i="1"/>
  <c r="I23" i="1"/>
  <c r="H23" i="1"/>
  <c r="G23" i="1"/>
  <c r="F23" i="1"/>
  <c r="E23" i="1"/>
  <c r="D23" i="1"/>
  <c r="B23" i="1"/>
  <c r="A23" i="1"/>
  <c r="Q22" i="1"/>
  <c r="O22" i="1"/>
  <c r="I22" i="1"/>
  <c r="H22" i="1"/>
  <c r="G22" i="1"/>
  <c r="F22" i="1"/>
  <c r="E22" i="1"/>
  <c r="D22" i="1"/>
  <c r="B22" i="1"/>
  <c r="A22" i="1"/>
  <c r="O21" i="1"/>
  <c r="N21" i="1"/>
  <c r="M21" i="1"/>
  <c r="L21" i="1"/>
  <c r="K21" i="1"/>
  <c r="I21" i="1"/>
  <c r="H21" i="1"/>
  <c r="G21" i="1"/>
  <c r="F21" i="1"/>
  <c r="E21" i="1"/>
  <c r="D21" i="1"/>
  <c r="B21" i="1"/>
  <c r="A21" i="1"/>
  <c r="R20" i="1"/>
  <c r="Q20" i="1"/>
  <c r="K20" i="1"/>
  <c r="E20" i="1"/>
  <c r="D20" i="1"/>
  <c r="C20" i="1"/>
  <c r="B20" i="1"/>
  <c r="A20" i="1"/>
  <c r="T14" i="1"/>
  <c r="M11" i="1"/>
  <c r="M27" i="1" s="1"/>
  <c r="L11" i="1"/>
  <c r="K11" i="1"/>
  <c r="I11" i="1"/>
  <c r="I27" i="1" s="1"/>
  <c r="H11" i="1"/>
  <c r="H27" i="1" s="1"/>
  <c r="G11" i="1"/>
  <c r="F11" i="1"/>
  <c r="E11" i="1"/>
  <c r="E27" i="1" s="1"/>
  <c r="O10" i="1"/>
  <c r="O26" i="1" s="1"/>
  <c r="N10" i="1"/>
  <c r="M10" i="1"/>
  <c r="L10" i="1"/>
  <c r="K10" i="1"/>
  <c r="J10" i="1"/>
  <c r="J26" i="1" s="1"/>
  <c r="Q9" i="1"/>
  <c r="O9" i="1"/>
  <c r="O25" i="1" s="1"/>
  <c r="N9" i="1"/>
  <c r="M9" i="1"/>
  <c r="L9" i="1"/>
  <c r="K9" i="1"/>
  <c r="K25" i="1" s="1"/>
  <c r="J9" i="1"/>
  <c r="J25" i="1" s="1"/>
  <c r="Q8" i="1"/>
  <c r="Q24" i="1" s="1"/>
  <c r="O8" i="1"/>
  <c r="O24" i="1" s="1"/>
  <c r="N8" i="1"/>
  <c r="N24" i="1" s="1"/>
  <c r="M8" i="1"/>
  <c r="M24" i="1" s="1"/>
  <c r="L8" i="1"/>
  <c r="L24" i="1" s="1"/>
  <c r="K8" i="1"/>
  <c r="K24" i="1" s="1"/>
  <c r="J8" i="1"/>
  <c r="J24" i="1" s="1"/>
  <c r="Q7" i="1"/>
  <c r="Q11" i="1" s="1"/>
  <c r="Q27" i="1" s="1"/>
  <c r="P7" i="1"/>
  <c r="P23" i="1" s="1"/>
  <c r="O7" i="1"/>
  <c r="N7" i="1"/>
  <c r="M7" i="1"/>
  <c r="M23" i="1" s="1"/>
  <c r="L7" i="1"/>
  <c r="L23" i="1" s="1"/>
  <c r="K7" i="1"/>
  <c r="K23" i="1" s="1"/>
  <c r="J7" i="1"/>
  <c r="J23" i="1" s="1"/>
  <c r="O6" i="1"/>
  <c r="N6" i="1"/>
  <c r="N22" i="1" s="1"/>
  <c r="M6" i="1"/>
  <c r="M22" i="1" s="1"/>
  <c r="L6" i="1"/>
  <c r="L22" i="1" s="1"/>
  <c r="K6" i="1"/>
  <c r="P6" i="1" s="1"/>
  <c r="J6" i="1"/>
  <c r="J11" i="1" s="1"/>
  <c r="J27" i="1" s="1"/>
  <c r="R6" i="1" l="1"/>
  <c r="P22" i="1"/>
  <c r="P8" i="1"/>
  <c r="J22" i="1"/>
  <c r="Q23" i="1"/>
  <c r="P10" i="1"/>
  <c r="R7" i="1"/>
  <c r="K22" i="1"/>
  <c r="P9" i="1"/>
  <c r="N11" i="1"/>
  <c r="O11" i="1"/>
  <c r="O27" i="1" s="1"/>
  <c r="N27" i="1" l="1"/>
  <c r="P11" i="1"/>
  <c r="R23" i="1"/>
  <c r="S7" i="1"/>
  <c r="T7" i="1" s="1"/>
  <c r="R10" i="1"/>
  <c r="P26" i="1"/>
  <c r="R8" i="1"/>
  <c r="P24" i="1"/>
  <c r="P25" i="1"/>
  <c r="R9" i="1"/>
  <c r="R22" i="1"/>
  <c r="S6" i="1"/>
  <c r="T6" i="1" s="1"/>
  <c r="R26" i="1" l="1"/>
  <c r="S10" i="1"/>
  <c r="T10" i="1" s="1"/>
  <c r="S8" i="1"/>
  <c r="T8" i="1" s="1"/>
  <c r="R24" i="1"/>
  <c r="R25" i="1"/>
  <c r="S9" i="1"/>
  <c r="T9" i="1" s="1"/>
  <c r="P27" i="1"/>
  <c r="R11" i="1"/>
  <c r="R27" i="1" l="1"/>
  <c r="S11" i="1"/>
  <c r="T11" i="1" s="1"/>
</calcChain>
</file>

<file path=xl/sharedStrings.xml><?xml version="1.0" encoding="utf-8"?>
<sst xmlns="http://schemas.openxmlformats.org/spreadsheetml/2006/main" count="1336" uniqueCount="389">
  <si>
    <t>ตัวชี้วัด</t>
  </si>
  <si>
    <t>2.1.3 ร้อยละของผลงานนักศึกษาและผู้สำเร็จการศึกษาระดับปริญญาเอกที่ได้รับการตีพิมพ์หรือเผยแพร่ในระดับชาติหรือนานาชาติหรือนานาชาติ</t>
  </si>
  <si>
    <t>ผลการดำเนินงาน</t>
  </si>
  <si>
    <t>หน่วยงานเจ้าภาพ</t>
  </si>
  <si>
    <t>บัณฑิตวิทยาลัย</t>
  </si>
  <si>
    <t>รอบ 3 เดือน</t>
  </si>
  <si>
    <t>ผู้รับผิดชอบ</t>
  </si>
  <si>
    <t>นายธวัชภูพิสิฐ ภัทรดาภา</t>
  </si>
  <si>
    <t>โทร. 1174 ต่อ 21</t>
  </si>
  <si>
    <t>ลำดับ</t>
  </si>
  <si>
    <t>หน่วยงาน</t>
  </si>
  <si>
    <t>เป้าหมาย</t>
  </si>
  <si>
    <r>
      <t xml:space="preserve">จำนวนผลงานที่ตีพิมพ์ เผยแพร่ จำแนกตามระดับคุณภาพ </t>
    </r>
    <r>
      <rPr>
        <b/>
        <sz val="16"/>
        <color rgb="FFFF0000"/>
        <rFont val="TH SarabunPSK"/>
        <family val="2"/>
      </rPr>
      <t>(1)</t>
    </r>
  </si>
  <si>
    <r>
      <t>ผลรวมถ่วงน้ำหนักงานวิจัยหรืองานสร้างสรรค์ที่ตีพิมพ์หรือเผยแพร่</t>
    </r>
    <r>
      <rPr>
        <b/>
        <sz val="16"/>
        <color rgb="FFFF0000"/>
        <rFont val="TH SarabunPSK"/>
        <family val="2"/>
      </rPr>
      <t xml:space="preserve"> (2)</t>
    </r>
  </si>
  <si>
    <t>จำนวนผู้สำเร็จ</t>
  </si>
  <si>
    <t>คิดเป็นร้อยละ</t>
  </si>
  <si>
    <t>คะแนนตัวชี้วัด</t>
  </si>
  <si>
    <t>การบรรลุเป้าหมาย</t>
  </si>
  <si>
    <t>รวม</t>
  </si>
  <si>
    <t>6) คณะศิลปกรรมศาสตร์</t>
  </si>
  <si>
    <t>ช่วงปรับเกณฑ์การให้คะแนน</t>
  </si>
  <si>
    <t>7) บัณฑิตวิทยาลัย</t>
  </si>
  <si>
    <t>คะแนน 1</t>
  </si>
  <si>
    <t>คะแนน 2</t>
  </si>
  <si>
    <t>คะแนน 3</t>
  </si>
  <si>
    <t>คะแนน 4</t>
  </si>
  <si>
    <t>คะแนน 5</t>
  </si>
  <si>
    <t>8) วิทยาลัยนวัตกรรมและการจัดการ</t>
  </si>
  <si>
    <t>11) วิทยาลัยโลจิสติกส์และซัพพลายเชน</t>
  </si>
  <si>
    <t>13) วิทยาลัยการปกครองและการเมือง</t>
  </si>
  <si>
    <t>ตัวชี้วัดระดับเจ้าภาพ</t>
  </si>
  <si>
    <t>2.1.3 (S)  ระดับความสำเร็จของการดำเนินการตามแนวทางตามตัวชี้วัดร้อยละของผลงานนักศึกษาและผู้สำเร็จการศึกษาระดับปริญญาเอกที่ได้รับการตีพิมพ์หรือเผยแพร่ในระดับชาติหรือนานาชาติหรือนานาชาติ</t>
  </si>
  <si>
    <t>คะแนน</t>
  </si>
  <si>
    <t>จำนวนผลงานที่ตีพิมพ์ฯ</t>
  </si>
  <si>
    <t>ผลรวมถ่วงน้ำหนักคุณภาพ</t>
  </si>
  <si>
    <t>ผู้สำเร็จการศึกษา</t>
  </si>
  <si>
    <t>ศิลปกรรมฯ</t>
  </si>
  <si>
    <t>บัณฑิตฯ</t>
  </si>
  <si>
    <t>นวัตกรรมฯ</t>
  </si>
  <si>
    <t>โลจิสติกส์ฯ</t>
  </si>
  <si>
    <t>การเมืองฯ</t>
  </si>
  <si>
    <t>มหาวิทยาลัย</t>
  </si>
  <si>
    <t>วิทยาศาสตร์ฯ</t>
  </si>
  <si>
    <t>อุตสาหกรรมฯ</t>
  </si>
  <si>
    <t>รายละเอียดตัวชี้วัด</t>
  </si>
  <si>
    <t>2.1.2 ร้อยละของผลงานนักศึกษาและผู้สำเร็จการศึกษาระดับปริญญาโทที่ได้รับการตีพิมพ์หรือเผยแพร่ในระดับชาติ หรือนานาชาติ
2.1.3 ร้อยละของผลงานนักศึกษาและผู้สำเร็จการศึกษาระดับปริญญาเอกที่ได้รับการตีพิมพ์หรือเผยแพร่ในระดับชาติหรือนานาชาติหรือนานาชาติ</t>
  </si>
  <si>
    <t>โทร. 02-160-1174 ต่อ 21</t>
  </si>
  <si>
    <t>ชื่องานวิจัย/งานสร้างสรรค์ที่ตีพิมพ์เผยแพร่/ผลงานทางวิชาการ/สิทธิบัตร/อนุสิทธิบัตร/โครงการวิจัยว่าจ้างให้ดำเนินการ</t>
  </si>
  <si>
    <t>ประเภทชิ้นงาน</t>
  </si>
  <si>
    <t>Journal ระดับการตีพิมพ์</t>
  </si>
  <si>
    <t>Proceeding ระดับการนำเสนอ</t>
  </si>
  <si>
    <t>ค่าน้ำหนักงานวิจัยหรืองานสร้างสรรค์ที่ตีพิมพ์หรือเผยแพร่</t>
  </si>
  <si>
    <t>ชื่อวารสารที่ตีพิมพ์/แหล่งที่เผยแพร่/หน่วยงานประเมินตำแหน่งทางวิชาการ/หน่วยงานหรือองค์กรระดับชาติว่าจ้างให้ดำเนินการ</t>
  </si>
  <si>
    <t>วัน/เดือน/ปี ที่ตีพิมพ์</t>
  </si>
  <si>
    <t>เล่มที่/หน้า</t>
  </si>
  <si>
    <t>ชื่อ-สุกล เจ้าของผลงาน</t>
  </si>
  <si>
    <t>ระดับการศึกษา</t>
  </si>
  <si>
    <t>สังกัด</t>
  </si>
  <si>
    <t>สาขาวิชา</t>
  </si>
  <si>
    <t xml:space="preserve">The Model of Building Loyalty to Beauty Parlor Business in Bangkok </t>
  </si>
  <si>
    <t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t>
  </si>
  <si>
    <t>ระดับนานาชาติ</t>
  </si>
  <si>
    <t>กรุณาเลือก</t>
  </si>
  <si>
    <t>Turkish Journal of Physiotherapy and Rehabilitation</t>
  </si>
  <si>
    <t>Volume: 32 - Issue: 3</t>
  </si>
  <si>
    <t>8863-8873</t>
  </si>
  <si>
    <t>Duddaow Bunnag, Yananda Siraphatthada, Bundit Pungnirund, Watcharin Sangma</t>
  </si>
  <si>
    <t>ปริญญาเอก</t>
  </si>
  <si>
    <t>วิทยาลัยนวัตกรรมและการจัดการ</t>
  </si>
  <si>
    <t>นวัตกรรมการจัดการ</t>
  </si>
  <si>
    <t>รูปแบบความสําเร็จในการดําเนินงานขององค์กรธุรกิจบริการผู้สูงอายุในประเทศไทย</t>
  </si>
  <si>
    <t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t>
  </si>
  <si>
    <t>ระดับชาติ</t>
  </si>
  <si>
    <t>วารสารสังคมศาสตร์และมานุษยวิทยาเชิงพุทธ วัดวังตะวันตก จังหวัดนครศรีธรรมราช</t>
  </si>
  <si>
    <t>ตุลาคม 2564</t>
  </si>
  <si>
    <t>114-131</t>
  </si>
  <si>
    <t>ณัฐริกานต์ แก้วโกลฐาฏ์</t>
  </si>
  <si>
    <t>บริหารธุรกิจ</t>
  </si>
  <si>
    <t>การพัฒนาธุรกิจค้าปลีกแบบดั้งเดิมในเขตภาคตะวันออกเฉียงเหนือ ตามแนวตะเข็บชายแดนของไทย</t>
  </si>
  <si>
    <t>132-147</t>
  </si>
  <si>
    <t>อานุภาพ คีรีพัฒน์</t>
  </si>
  <si>
    <t>การรำหน้าพาทย์ของคุณหญิงนัฏกานุรักษ์ (เทศ สุวรรณภารต)</t>
  </si>
  <si>
    <t>5 บทความที่ตีพิมพ์ในวารสารวิชาการที่ปรากฏในฐานข้อมูล TCI กลุ่มที่ 2</t>
  </si>
  <si>
    <t>วารสารการบริหารนิติบุคคลและนวัตกรรมท้องถิ่น</t>
  </si>
  <si>
    <t>57-68</t>
  </si>
  <si>
    <t>บุญจิรา เสนานิมิต</t>
  </si>
  <si>
    <t>ปริญญาโท</t>
  </si>
  <si>
    <t>คณะศิลปกรรมศาสตร์</t>
  </si>
  <si>
    <t>ศิลปะการแสดง</t>
  </si>
  <si>
    <t>MANAGEMENT INNOVATION BUSINESS TREND AND ORGANIZATIONAL CONTEXTS THAT AFFECT THE COMPETITIVENESS OF LOGISTICS SERVICE OPERATORS IN BANGKOK</t>
  </si>
  <si>
    <t>8853-8862</t>
  </si>
  <si>
    <t>Chompoo Saisama</t>
  </si>
  <si>
    <t>Spiritual Leadership, Participation, Creativity, and Competitive Advantage Affecting the Effectiveness
of the Operation of the Community Enterprises in Ranong Province</t>
  </si>
  <si>
    <t xml:space="preserve"> 8831-8842</t>
  </si>
  <si>
    <t>Nathakorn Kumpetch</t>
  </si>
  <si>
    <t>KEY SUCCESS FACTORS OF THE OUTCOMES BASED ON THE SCHOOLS’ MISSIONS IN MANAGEMENT INNOVATION “SCHOOL QUALITY IMPROVEMENT PROGRAM.”</t>
  </si>
  <si>
    <t>8820-8830</t>
  </si>
  <si>
    <t>Pawita Kakhai</t>
  </si>
  <si>
    <t>THE ANTECEDENTS OF CUSTOMER LOYALTY IN THE AUTOMOBILE INSURANCE IN BANGKOK AND VICINITY</t>
  </si>
  <si>
    <t>8874-8883</t>
  </si>
  <si>
    <t>Santi Iamvuthipreecha</t>
  </si>
  <si>
    <t>A STRUCTURAL EQUATION MODEL OF THE INTENTION TO PURCHASE USED MACHINERY VIA ONLINE AUCTION WEBSITES</t>
  </si>
  <si>
    <t>8843-8852</t>
  </si>
  <si>
    <t>Aroonsri Rattanatanyaporn</t>
  </si>
  <si>
    <t>ภาวะผู้นำยุคไทยแลนด์ 4.0 ของผู้บริหารสถานศึกษาที่ส่งผลต่อประสิทธิผลของโรงเรียนสังกัดสำนักงานเขตพื้นที่การศึกษาประถมศึกษาสมุทรปราการ เขต 1</t>
  </si>
  <si>
    <t>วารสารศึกษาศาสตร์ มหาวิทยาลัยมหาสารคาม</t>
  </si>
  <si>
    <t>ตุลาคม-ธันวาคม 2564</t>
  </si>
  <si>
    <t>นางสาวนันทนา ทวีชาติ</t>
  </si>
  <si>
    <t>การบริหารการศึกษา</t>
  </si>
  <si>
    <t>เปรียบเทียบประสิทธิผล ความปลอดภัยและความพึงพอใจในการใช้ยาของตำรับยาทาพระเส้นกับไดโคลฟีแนคเจลในการรักษาโรคข้อเข่าอักเสบ</t>
  </si>
  <si>
    <t>วารสารสาธารณสุขและวิทยาศาสตร์</t>
  </si>
  <si>
    <t>กันยายน-ธันวาคม 2564</t>
  </si>
  <si>
    <t>นางสาวคณิตา เพ็งสลุด</t>
  </si>
  <si>
    <t>การแพทย์แผนไทยประยุกต์</t>
  </si>
  <si>
    <t>การศึกษาตำรานวดจุดวัดราชสิทธาราม เขตบางกอกใหญ่ กรุงเทพมหานคร</t>
  </si>
  <si>
    <t xml:space="preserve">วารสารสหเวชศาสตร์ มหาวิทยาลัยราชภัฏสวนสุนันทา </t>
  </si>
  <si>
    <t>มกราคม-ธันวาคม 2564</t>
  </si>
  <si>
    <t>นางสาวมัสยา มนุษย์</t>
  </si>
  <si>
    <t>Amount of macronutrients in vermicompost from tissue paper waste with earthworm</t>
  </si>
  <si>
    <t xml:space="preserve">Suan Sunandha Science and Technology Journal </t>
  </si>
  <si>
    <t>Volume: 8, No. 2 (2021)</t>
  </si>
  <si>
    <t>36-41</t>
  </si>
  <si>
    <t>Suphatsorn Chimcherd</t>
  </si>
  <si>
    <t>คณะวิทยาศาสตร์และเทคโนโลยี</t>
  </si>
  <si>
    <t>การจัดการสิ่งแวดล้อม</t>
  </si>
  <si>
    <t>คุณภาพชีวิตของผู้สูงอายุในเขตองค์การบริหารส่วนตำบลโพรงมะเดื่อ อำเภอเมืองนครปฐม จังหวัดนครปฐม</t>
  </si>
  <si>
    <t>วารสารวิชาการศิลปศาสตร์ประยุกต์ มหาวิทยาลัยเทคโนโลยีพระจอมเกล้าพระนครเหนือ</t>
  </si>
  <si>
    <t>ปีที่ 2 ฉบับที่ 14</t>
  </si>
  <si>
    <t>นางสาวภูริตา แซ่ตั้ง</t>
  </si>
  <si>
    <t>วิทยาลัยการเมืองการปกครอง</t>
  </si>
  <si>
    <t>รัฐประศาสนศาสตร์</t>
  </si>
  <si>
    <t>แนวทางการส่งเสริมการมีส่วนร่วมของประชาชนในการปกครองส่วนท้องถิ่นในเขตเทศบาลเมืองสมุทรสงตราม จังหวัดสมุทรสงคราม</t>
  </si>
  <si>
    <t>วารสารสหวิทยาการมนุษยศาสตร์และสังคมศาสตร์</t>
  </si>
  <si>
    <t>นางสาวอภิญญา มุกดาธนพงศ์</t>
  </si>
  <si>
    <t>การเมืองการปกครอง</t>
  </si>
  <si>
    <t>ปัญหาการควบคุมและจัดการจราจรของสถานีตำรวจภูธรสุขสำราญ จังหวัดระนอง</t>
  </si>
  <si>
    <t>วารสารรัฐศาสตร์รอบรู้และสหวิทยาการ</t>
  </si>
  <si>
    <t>ปีที่ 4 ฉบับที่ 3. (สิงหาคม-ตุลาคม 2564)</t>
  </si>
  <si>
    <t xml:space="preserve"> 1-13</t>
  </si>
  <si>
    <t>นายนริศ สาครนาวิน</t>
  </si>
  <si>
    <t>กลยุทธ์การสื่อสารทางการเมืองของพรรคอนาคตใหม่ในการหาเสียงเลือกตั้งสมาชิกสภาผู้แทนราษฎร พ.ศ. 256</t>
  </si>
  <si>
    <t>ปีที่ 7 ฉบับที่ 10 (ตุลาคม 2564)</t>
  </si>
  <si>
    <t xml:space="preserve"> 1-14</t>
  </si>
  <si>
    <t>ร้อยตำรวจโทหญิง สุพัตรา สมภิพงษ์</t>
  </si>
  <si>
    <t>การตัดสินใจในการเลือกตั้งของประชาชนแขวงบ้านพานถมเขตพระนคร กรุงเทพมหานคร</t>
  </si>
  <si>
    <t xml:space="preserve"> 171-182</t>
  </si>
  <si>
    <t>ว่าที่พันตำรวจตรีหญิง สุภี นะที</t>
  </si>
  <si>
    <t>การมีส่วนร่วมของประชาชนที่มีต่อการอนุรักษ์งานจักสานผักตบชวา กรณีศึกษา ตำบลสรรพยา อำเภอสรรพยา จังหวัดชัยนาท</t>
  </si>
  <si>
    <t xml:space="preserve"> 874-890</t>
  </si>
  <si>
    <t>ณกฤติกา ทรัพย์พ่วง</t>
  </si>
  <si>
    <t>ปีที่ 4 ฉบับที่ 3 (สิงหาคม-ตุลาคม 2564)</t>
  </si>
  <si>
    <t>พันตำรวจเอก คำสิงห์ ศรียาภัย</t>
  </si>
  <si>
    <t>ผลสัมฤทธิ์และความพึงพอใจทางการเรียนภาษาไทยโดยใช้การสอนแนวสมดุลภาษาของนักเรียนชั้นประถมศึกษาปีที่ 1 โรงเรียนมาลาอีสงเคราะห์</t>
  </si>
  <si>
    <t>วารสาร มมร วิชาการล้านนา มหาวิทยาลัยมหามกุฎราชวิทยาลัย วิทยาเขตล้านนา</t>
  </si>
  <si>
    <t>ปีที่ 10 ฉบับที่ 2 (กรกฎาคม-ธันวาคม 2564)</t>
  </si>
  <si>
    <t>นางสาวอนุสรา คงกระพันธ์</t>
  </si>
  <si>
    <t>The Perceptions of Roles and Understanding about Forensic Evidence and Crime Scene Preservation of Thai Paramedics</t>
  </si>
  <si>
    <t>Siriraj Medical Journal</t>
  </si>
  <si>
    <t>Vol 73, No 10 (2021) October</t>
  </si>
  <si>
    <t>661-671</t>
  </si>
  <si>
    <t>Thongpitak Huabbangyang, Narong Kulnides</t>
  </si>
  <si>
    <t>นิติวิทยาศาสตร์</t>
  </si>
  <si>
    <t>การพัฒนาแผ่นแปะไฮโดรเจลสมุนไพรพอกเข่าบรรเทาอาการปวดเข่าสำหรับผู้มารับบริการที่โรงพยาบาลส่งเสริมสุขภาพตำบลบางแม่นาง จังหวัดนนทบุรี</t>
  </si>
  <si>
    <t>วารสารสาธารณสุขและวิทยาศาสตร์สุขภาพ</t>
  </si>
  <si>
    <t>ปีที่ 4 ฉบับที่ 3 (2021): กันยายน-ธันวาคม 2564</t>
  </si>
  <si>
    <t>67-79</t>
  </si>
  <si>
    <t>ปัทมา ทองธรรมชาติ, ศุภะลักษณ์ ฟักคำ , อรุณี ยันตรปกรณ์ , เบญจวรรณ พูนธนานิวัฒน์กุล</t>
  </si>
  <si>
    <t>บัญชีผู้สำเร็จการศึกษา</t>
  </si>
  <si>
    <t>รอบที่ 1/2564 วันที่ 11 ตุลาคม 2564</t>
  </si>
  <si>
    <t>ลำดับที่</t>
  </si>
  <si>
    <t>ชื่อ-สกุล ผู้สำเร็จการศึกษา</t>
  </si>
  <si>
    <t>คณะ/วิทยาลัย</t>
  </si>
  <si>
    <t>หลักสูตร</t>
  </si>
  <si>
    <t>วันที่อนุมัติการสำเร็จ</t>
  </si>
  <si>
    <t>นางเรณู ผ่องเสรี</t>
  </si>
  <si>
    <t>ปรัชญาดุษฎีบัณฑิต</t>
  </si>
  <si>
    <t>19 ก.พ.64</t>
  </si>
  <si>
    <t>นางสาวพิกุลแก้ว หอมหวล</t>
  </si>
  <si>
    <t>วิทยาศาสตรมหาบัณฑิต</t>
  </si>
  <si>
    <t>17 มี.ค.63</t>
  </si>
  <si>
    <t>นายนพดล โปธิตา</t>
  </si>
  <si>
    <t>การบริหารการพัฒนา</t>
  </si>
  <si>
    <t>30 มี.ค.64</t>
  </si>
  <si>
    <t>นางสาวอภิชญา เกียรติอุบลไพบูลย์</t>
  </si>
  <si>
    <t>16 มิ.ย.64</t>
  </si>
  <si>
    <t>นางสาวธัญญนันช์ ณัฐนนท์ชญนัท</t>
  </si>
  <si>
    <t>19 มิ.ย.64</t>
  </si>
  <si>
    <t>นายบุญยิ่ง เจริญฐิติวงศ์</t>
  </si>
  <si>
    <t>27 มี.ค.64</t>
  </si>
  <si>
    <t>นางสาวปวีณา บุญผดุง</t>
  </si>
  <si>
    <t>12 ก.ค.64</t>
  </si>
  <si>
    <t>นางสาวปิยพรรณ หันนาคินทร์</t>
  </si>
  <si>
    <t>3 เม.ย.64</t>
  </si>
  <si>
    <t>พันเอกร่มไทร วงษ์เจริญ</t>
  </si>
  <si>
    <t>16 ก.ค.64</t>
  </si>
  <si>
    <t>นายวิกรม ปิติสุข</t>
  </si>
  <si>
    <t>พันตำรวจเอกสุรินทร์ ชาวศรีทอง</t>
  </si>
  <si>
    <t>13 ก.ค.64</t>
  </si>
  <si>
    <t>จ่าเอกดิเรก เรียงทอง</t>
  </si>
  <si>
    <t>วิทยาลัยนวัตกรรมการและการจัดการ</t>
  </si>
  <si>
    <t>17 ก.ย.63</t>
  </si>
  <si>
    <t>นางดุจดาว บุญนาค</t>
  </si>
  <si>
    <t>4 มี.ค.64</t>
  </si>
  <si>
    <t>นางสาวบุญจิรา เสนานิมิต</t>
  </si>
  <si>
    <t>ศิลปกรรมศาสตร์</t>
  </si>
  <si>
    <t>ศิลปศาสตรมหาบัณฑิต</t>
  </si>
  <si>
    <t>3 มี.ค.64</t>
  </si>
  <si>
    <t>นางสาวณัฐริกานต์ แก้วโกลฐาฏ์</t>
  </si>
  <si>
    <t>บริหารธุรกิจดุษฎีบัณฑิต</t>
  </si>
  <si>
    <t>11 มิ.ย.64</t>
  </si>
  <si>
    <t>นายอานุภาพ คีรีพัฒน์</t>
  </si>
  <si>
    <t>นางสาวกนกพร พิมลศิริ</t>
  </si>
  <si>
    <t>วิทยาลัยโลจิสติกส์และซัพพลายเชน</t>
  </si>
  <si>
    <t>บริหารธุรกิจมหาบัณฑิต</t>
  </si>
  <si>
    <t>การจัดการโลจิสติกส์และซัพพลายเชน</t>
  </si>
  <si>
    <t>25 มี.ค.64</t>
  </si>
  <si>
    <t>นางสาวกมลชนก กุลวงศ์</t>
  </si>
  <si>
    <t>1 เม.ย.64</t>
  </si>
  <si>
    <t>นางสาวกรรณิการ์ ศรีพนมวรรณ</t>
  </si>
  <si>
    <t>18 มิ.ย.64</t>
  </si>
  <si>
    <t>นางสาวขวัญชนก อศูรย์</t>
  </si>
  <si>
    <t>ว่าที่ร้อยตรีฉัตรกวินทร์ ร่วมรักษ์</t>
  </si>
  <si>
    <t>ว่าที่ร้อยตรีหญิงชญาภา ไทยสงวนวรกุล</t>
  </si>
  <si>
    <t>14 มิ.ย.64</t>
  </si>
  <si>
    <t>นายชลิท เอกจิโรภาส</t>
  </si>
  <si>
    <t>15 มิ.ย.64</t>
  </si>
  <si>
    <t>นางสาวพิริยาภรณ์ บุญพิไล</t>
  </si>
  <si>
    <t>17 พ.ค.64</t>
  </si>
  <si>
    <t>นางสาวมนสา สมพลกรัง</t>
  </si>
  <si>
    <t>24 มี.ค.64</t>
  </si>
  <si>
    <t>นางสาวรุจิเรศน์ สมอาด</t>
  </si>
  <si>
    <t>นางสาววรวลัญช์ วิวรรธน์นิธิ</t>
  </si>
  <si>
    <t>27 พ.ค.64</t>
  </si>
  <si>
    <t>นางสาววัญญา ปูคะวนัช</t>
  </si>
  <si>
    <t>นางสาววัชราภรณ์ โสมะภีร์</t>
  </si>
  <si>
    <t>นางสาววิมล โชติประสงค์</t>
  </si>
  <si>
    <t>นายวีราภาส์ แจ่มปัญญา</t>
  </si>
  <si>
    <t>นางสาวศุภสุตา พยัฆเกรง</t>
  </si>
  <si>
    <t>นายอิษวัต ดุลยเวสาสุข</t>
  </si>
  <si>
    <t>19 มี.ค.64</t>
  </si>
  <si>
    <t>นางสาวกรณิศา สงวนศิลป์</t>
  </si>
  <si>
    <t>5 มี.ค.64</t>
  </si>
  <si>
    <t>นายณัฐพล ตันวิพัฒน์</t>
  </si>
  <si>
    <t>นายณัฐวุฒิ จิตรบูรณ์</t>
  </si>
  <si>
    <t>24 ก.พ.64</t>
  </si>
  <si>
    <t>นางสาวเบญจวรรณ ยศระวาส</t>
  </si>
  <si>
    <t>21 ต.ค.63</t>
  </si>
  <si>
    <t>นางสาวพรรัตน์ ชาญชวณิชย์</t>
  </si>
  <si>
    <t>6 ส.ค.64</t>
  </si>
  <si>
    <t>นางสาววัลวลี บัวเปลี่ยนสี</t>
  </si>
  <si>
    <t>25 ก.พ.64</t>
  </si>
  <si>
    <t>นายอิสวุฒณ์ อ่อนโพธิ์ชา</t>
  </si>
  <si>
    <t>รัฐศาสตรดุษฎีบัณฑิต</t>
  </si>
  <si>
    <t>20 พ.ค.64</t>
  </si>
  <si>
    <t>นายทรงยศ ใจวงษ์</t>
  </si>
  <si>
    <t>รัฐศาสตรมหาบัณฑิต</t>
  </si>
  <si>
    <t>15 ธ.ค.63</t>
  </si>
  <si>
    <t>พันตำรวจโทธียาฌพัตท์ รังสีพราหมณกุล</t>
  </si>
  <si>
    <t>19 พ.ค.64</t>
  </si>
  <si>
    <t>จ่าอากาศเอกโยธิน มีสมวิทย์</t>
  </si>
  <si>
    <t>8 ต.ค.63</t>
  </si>
  <si>
    <t>นายวรวรรธน์ ทรัพย์ศิริผล</t>
  </si>
  <si>
    <t>29 ก.ค.64</t>
  </si>
  <si>
    <t>ว่าที่พันตำรวจตรีหญิงสุภี นะที</t>
  </si>
  <si>
    <t>นายหาญณรงค์ ทองรอด</t>
  </si>
  <si>
    <t>21 ธ.ค.63</t>
  </si>
  <si>
    <t>จ่าอากาศเอกเอี๊ยะฮ์ซาน หืมมะ</t>
  </si>
  <si>
    <t>นางสาวจินตนา ดำรงสันติธรรม</t>
  </si>
  <si>
    <t>การจัดการมหาบัณฑิต</t>
  </si>
  <si>
    <t>นายตองพล คำตัน</t>
  </si>
  <si>
    <t>นางรวีวรรณ แสงสุรีย์พรชัย</t>
  </si>
  <si>
    <t>นางสาวสุพินดา กิจทวี</t>
  </si>
  <si>
    <t>20 ม.ค.64</t>
  </si>
  <si>
    <t>นางสาวสุภัทรา รามสูตร</t>
  </si>
  <si>
    <t>รอบที่ 2/2564 วันที่ 8 พฤศจิกายน 2564</t>
  </si>
  <si>
    <t>นางสาวณัฐสุดา ตะเภาพงษ์</t>
  </si>
  <si>
    <t>ครุศาสตรมหาบัณฑิต</t>
  </si>
  <si>
    <t>23 ก.ย.62</t>
  </si>
  <si>
    <t>นางสาวนาดิร โยธาสมุทร</t>
  </si>
  <si>
    <t>1 ก.ค.63</t>
  </si>
  <si>
    <t>นางสาวสาธิตา แดงภิรมย์</t>
  </si>
  <si>
    <t>31 มี.ค.64</t>
  </si>
  <si>
    <t>2 เม.ย.64</t>
  </si>
  <si>
    <t>นางสาวสุภัสสร ฉิมเฉิด</t>
  </si>
  <si>
    <t>การจัดการสิ่งแวดล้องอุตสาหกรรม</t>
  </si>
  <si>
    <t>นางสาวสราทิพย์ หาสุนทรี</t>
  </si>
  <si>
    <t>นายธีรพล มั่นพีริยะกุล</t>
  </si>
  <si>
    <t>นางสาวอภิญญารัชต์ จรัชพรวราภัทร์</t>
  </si>
  <si>
    <t>พันเอกชัยพล สุวัฒนฤกษ์</t>
  </si>
  <si>
    <t>18 ก.พ.64</t>
  </si>
  <si>
    <t>นางสาวชมภู สายเสมา</t>
  </si>
  <si>
    <t>นายณธกร คุ้มเพชร</t>
  </si>
  <si>
    <t>นางพรรณวิภา ปิยัมปุตระ</t>
  </si>
  <si>
    <t>17 ก.พ.64</t>
  </si>
  <si>
    <t>นางสาวภาวิดา ค้าขาย</t>
  </si>
  <si>
    <t>19 ต.ค.64</t>
  </si>
  <si>
    <t>นายสันติ อี่ยมวุฒิปรีชา</t>
  </si>
  <si>
    <t>นางสาวอรุณศรี รัตนธัญญาภรณ์</t>
  </si>
  <si>
    <t>นายเอกชัย ยังวาณิช</t>
  </si>
  <si>
    <t>นายศรายุทธ รัตนภูมิ</t>
  </si>
  <si>
    <t>20 ส.ค.64</t>
  </si>
  <si>
    <t>นางสาวอัจฉริยา พุทธชิโนรสสกล</t>
  </si>
  <si>
    <t>22 พ.ค.64</t>
  </si>
  <si>
    <t>นางสุภา พูลล้น</t>
  </si>
  <si>
    <t>นายอภิชา แพงชาลี</t>
  </si>
  <si>
    <t>นางสาวดวงกมล พลศิริพิพัฒน์</t>
  </si>
  <si>
    <t>รัฐประศาสนศาสตรมหาบัณฑิต</t>
  </si>
  <si>
    <t>รัฐประสานศาสตร์</t>
  </si>
  <si>
    <t>1 มิ.ย.64</t>
  </si>
  <si>
    <t>12 มี.ค.64</t>
  </si>
  <si>
    <t>นางสาวมณฑาทิพย์ ศิริสุมทุม</t>
  </si>
  <si>
    <t>27 ม.ค.64</t>
  </si>
  <si>
    <t>จ่าสิบเอกวีระยุทธ สมหมาย</t>
  </si>
  <si>
    <t>พันตำรวจเอกคำสิงห์ ศียาภัย</t>
  </si>
  <si>
    <t>30 ก.ค.64</t>
  </si>
  <si>
    <t>นางสาวจิราวรรณ ทองประจวบโชค</t>
  </si>
  <si>
    <t>นายณกฤติกา ทรัพย์พ่วง</t>
  </si>
  <si>
    <t>22 ก.พ.64</t>
  </si>
  <si>
    <t>พระสนธยา พุทธสาธร(กันเติม)</t>
  </si>
  <si>
    <t>นางสาวอนงค์นาฎ ศรีรักภักดี</t>
  </si>
  <si>
    <t>19 ม.ค.64</t>
  </si>
  <si>
    <t>นางจิตราพร แก้วพรม</t>
  </si>
  <si>
    <t>9 ก.ย.63</t>
  </si>
  <si>
    <t>พระทอง บุตรดี</t>
  </si>
  <si>
    <t>นายพิศุทธิ์ศักดิ์ กุลสาร</t>
  </si>
  <si>
    <t>การออกแบบการเรียนการสอน</t>
  </si>
  <si>
    <t>24 ต.ค.63</t>
  </si>
  <si>
    <t>นายทองพิทักษ์ ฮวบบางยาง</t>
  </si>
  <si>
    <t>31 ก.ค.64</t>
  </si>
  <si>
    <t>นายชัยญา นพคุณวิจัย</t>
  </si>
  <si>
    <t>1 พ.คซ63</t>
  </si>
  <si>
    <t>นางสาวปัทมา ทองธรรมชาติ</t>
  </si>
  <si>
    <t>นางสาวสุพัตราพร คุ้มทรัพย์</t>
  </si>
  <si>
    <t>2 พ.ค.63</t>
  </si>
  <si>
    <t>นางกัญจน์พร มั่งมี</t>
  </si>
  <si>
    <t>2 ก.ย.64</t>
  </si>
  <si>
    <t>นายวัฐวิชญ์ วัจนปรีชาศักดิ์</t>
  </si>
  <si>
    <t>28 ส.ค.64</t>
  </si>
  <si>
    <t>Mr.Dejun Zhang</t>
  </si>
  <si>
    <t>31 ต.ค.64</t>
  </si>
  <si>
    <t>นายธัชกร นันทรัตนชัย</t>
  </si>
  <si>
    <t>19 ต.ค.63</t>
  </si>
  <si>
    <t>นายปฏิพัทธ์ พิมุขทวีสิทธิ์</t>
  </si>
  <si>
    <t>20 ส.ค.63</t>
  </si>
  <si>
    <t>นายสุวัฒน์ นวลขาว</t>
  </si>
  <si>
    <t>25 ส.ค.64</t>
  </si>
  <si>
    <t>นางสาวหทัยรัตน์ บัณฑิตยารักษ์</t>
  </si>
  <si>
    <t>นายณัฐพล จุลแก้ว</t>
  </si>
  <si>
    <t>นางสาวธัญญพร มินาบูรณ์</t>
  </si>
  <si>
    <t>23 ก.ค.64</t>
  </si>
  <si>
    <t>นายประพันธ์ เอื้อเฟื้อ</t>
  </si>
  <si>
    <t>16 ส.ค.64</t>
  </si>
  <si>
    <t>นายพัชรพรหิรัญ อัครมนันตทิพ</t>
  </si>
  <si>
    <t>นางสาวภาวิดา สีอ่อน</t>
  </si>
  <si>
    <t>นางสาวสายสุนีย์ ฤทธิ์สอาด</t>
  </si>
  <si>
    <t>นางสาวสุชาฎา คงเมือง</t>
  </si>
  <si>
    <t>22 ก.ค.64</t>
  </si>
  <si>
    <t>นายสุธี วัฒนพันธ์</t>
  </si>
  <si>
    <t>นางสาวอุมาพร ทองฉ่ำ</t>
  </si>
  <si>
    <t>สิบเอกธีระพงษ์ คงมณี</t>
  </si>
  <si>
    <t>จ่าสิบเอกประกิจ สวนแก้วมณี</t>
  </si>
  <si>
    <t>จ่าสิบเอกปิยทัศน์ ตะโหนดงาม</t>
  </si>
  <si>
    <t>นางสาวมธุรส ใจดี</t>
  </si>
  <si>
    <t>นางสาวรัชณี กล่ำภู่</t>
  </si>
  <si>
    <t>นางสาววาริญนิศา วิจิตรวงศ์วาน</t>
  </si>
  <si>
    <t>24 ส.ค.64</t>
  </si>
  <si>
    <t>ร้อยตำรวจเอกวีรพันธุ์ ระมั่งทอง</t>
  </si>
  <si>
    <t>29 มิ.ย.63</t>
  </si>
  <si>
    <t>นางสาวสุมาธิกานต์ สังวาลไชย</t>
  </si>
  <si>
    <t>ร้อยตรีอมรเทพ วรเจริญ</t>
  </si>
  <si>
    <t>Mr.Baorui Wang</t>
  </si>
  <si>
    <t>Mr.Bin Wei</t>
  </si>
  <si>
    <t>Mr.Changshun Wu</t>
  </si>
  <si>
    <t>Mr.Chengji Chen</t>
  </si>
  <si>
    <t>MissJingjing Du</t>
  </si>
  <si>
    <t>MissMelhui Che</t>
  </si>
  <si>
    <t>MissMenghan Xu</t>
  </si>
  <si>
    <t>MissWi Guo</t>
  </si>
  <si>
    <t>Mr.Weiming Shen</t>
  </si>
  <si>
    <t>Mr.Wuqian Li</t>
  </si>
  <si>
    <t>Mr.Yidan Wang</t>
  </si>
  <si>
    <t>Mr.Yihe Guan</t>
  </si>
  <si>
    <t>MissYufeng Huang</t>
  </si>
  <si>
    <t>นายจักรพงศ์ มหาพันธุ์ทิพย์</t>
  </si>
  <si>
    <t>นางสาวจารุวรรณ วิภาคกิจอนันต์</t>
  </si>
  <si>
    <t>30 ส.ค.63</t>
  </si>
  <si>
    <t>นางสาวเบ็ญจมาภรณ์ คงบางปอ</t>
  </si>
  <si>
    <t>31 ส.ค.63</t>
  </si>
  <si>
    <t>นางรุ่งระพี มหาพันธุ์ทิพย์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</si>
</sst>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0.0"/>
    <numFmt numFmtId="188" formatCode="&quot;≥&quot;\ 0.00"/>
    <numFmt numFmtId="189" formatCode="0.0000"/>
  </numFmts>
  <fonts count="27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20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5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sz val="18"/>
      <color theme="1"/>
      <name val="Wingdings"/>
      <charset val="2"/>
    </font>
    <font>
      <b/>
      <sz val="16"/>
      <color theme="0"/>
      <name val="TH SarabunPSK"/>
      <family val="2"/>
    </font>
    <font>
      <b/>
      <sz val="18"/>
      <name val="TH SarabunPSK"/>
      <family val="2"/>
    </font>
    <font>
      <sz val="16"/>
      <color rgb="FFFF0000"/>
      <name val="TH SarabunPSK"/>
      <family val="2"/>
    </font>
    <font>
      <sz val="11"/>
      <color theme="1"/>
      <name val="Tahoma"/>
      <family val="2"/>
      <scheme val="minor"/>
    </font>
    <font>
      <b/>
      <sz val="18"/>
      <color theme="3"/>
      <name val="Tahoma"/>
      <family val="2"/>
      <charset val="222"/>
      <scheme val="major"/>
    </font>
    <font>
      <sz val="16"/>
      <color theme="0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8" fillId="0" borderId="0"/>
    <xf numFmtId="0" fontId="24" fillId="0" borderId="0"/>
    <xf numFmtId="0" fontId="8" fillId="0" borderId="0"/>
    <xf numFmtId="0" fontId="25" fillId="0" borderId="0" applyNumberFormat="0" applyFill="0" applyBorder="0" applyAlignment="0" applyProtection="0"/>
  </cellStyleXfs>
  <cellXfs count="152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3" fillId="4" borderId="6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9" xfId="1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187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2" xfId="1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horizontal="left" vertical="top" wrapText="1"/>
      <protection locked="0"/>
    </xf>
    <xf numFmtId="0" fontId="10" fillId="4" borderId="11" xfId="0" applyFont="1" applyFill="1" applyBorder="1" applyAlignment="1" applyProtection="1">
      <alignment horizontal="left" vertical="top" wrapText="1"/>
      <protection locked="0"/>
    </xf>
    <xf numFmtId="188" fontId="11" fillId="0" borderId="13" xfId="0" applyNumberFormat="1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6" borderId="8" xfId="0" applyFont="1" applyFill="1" applyBorder="1" applyAlignment="1" applyProtection="1">
      <alignment horizontal="center" vertical="top" wrapText="1"/>
      <protection locked="0"/>
    </xf>
    <xf numFmtId="2" fontId="6" fillId="4" borderId="8" xfId="0" applyNumberFormat="1" applyFont="1" applyFill="1" applyBorder="1" applyAlignment="1" applyProtection="1">
      <alignment horizontal="center" vertical="top" wrapText="1"/>
      <protection locked="0"/>
    </xf>
    <xf numFmtId="0" fontId="9" fillId="4" borderId="8" xfId="1" applyFont="1" applyFill="1" applyBorder="1" applyAlignment="1" applyProtection="1">
      <alignment horizontal="center"/>
      <protection locked="0"/>
    </xf>
    <xf numFmtId="2" fontId="3" fillId="4" borderId="8" xfId="0" applyNumberFormat="1" applyFont="1" applyFill="1" applyBorder="1" applyAlignment="1" applyProtection="1">
      <alignment horizontal="center" vertical="top" wrapText="1"/>
      <protection hidden="1"/>
    </xf>
    <xf numFmtId="189" fontId="3" fillId="4" borderId="8" xfId="0" applyNumberFormat="1" applyFont="1" applyFill="1" applyBorder="1" applyAlignment="1" applyProtection="1">
      <alignment horizontal="center" vertical="top" wrapText="1"/>
      <protection hidden="1"/>
    </xf>
    <xf numFmtId="0" fontId="12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Alignment="1" applyProtection="1">
      <alignment horizontal="left" vertical="top"/>
    </xf>
    <xf numFmtId="2" fontId="3" fillId="4" borderId="0" xfId="0" applyNumberFormat="1" applyFont="1" applyFill="1" applyAlignment="1" applyProtection="1">
      <alignment horizontal="left" vertical="top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9" fillId="0" borderId="13" xfId="1" applyFont="1" applyBorder="1" applyAlignment="1" applyProtection="1">
      <alignment horizontal="center"/>
      <protection locked="0"/>
    </xf>
    <xf numFmtId="0" fontId="13" fillId="7" borderId="8" xfId="0" applyFont="1" applyFill="1" applyBorder="1" applyAlignment="1" applyProtection="1">
      <alignment horizontal="center" vertical="center" wrapText="1"/>
    </xf>
    <xf numFmtId="2" fontId="14" fillId="0" borderId="8" xfId="0" applyNumberFormat="1" applyFont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11" xfId="0" applyFont="1" applyFill="1" applyBorder="1" applyAlignment="1" applyProtection="1">
      <alignment horizontal="center"/>
      <protection locked="0"/>
    </xf>
    <xf numFmtId="188" fontId="15" fillId="3" borderId="8" xfId="0" applyNumberFormat="1" applyFont="1" applyFill="1" applyBorder="1" applyAlignment="1" applyProtection="1">
      <alignment horizontal="center" vertical="top" wrapText="1"/>
      <protection locked="0"/>
    </xf>
    <xf numFmtId="0" fontId="6" fillId="3" borderId="8" xfId="0" applyFont="1" applyFill="1" applyBorder="1" applyAlignment="1" applyProtection="1">
      <alignment horizontal="center"/>
      <protection locked="0"/>
    </xf>
    <xf numFmtId="2" fontId="6" fillId="3" borderId="8" xfId="0" applyNumberFormat="1" applyFont="1" applyFill="1" applyBorder="1" applyAlignment="1" applyProtection="1">
      <alignment horizontal="center" vertical="top" wrapText="1"/>
      <protection locked="0"/>
    </xf>
    <xf numFmtId="1" fontId="9" fillId="3" borderId="8" xfId="0" applyNumberFormat="1" applyFont="1" applyFill="1" applyBorder="1" applyAlignment="1" applyProtection="1">
      <alignment horizontal="center" vertical="center"/>
      <protection locked="0"/>
    </xf>
    <xf numFmtId="2" fontId="16" fillId="3" borderId="8" xfId="0" applyNumberFormat="1" applyFont="1" applyFill="1" applyBorder="1" applyAlignment="1" applyProtection="1">
      <alignment horizontal="center" vertical="top" wrapText="1"/>
      <protection hidden="1"/>
    </xf>
    <xf numFmtId="189" fontId="1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7" fillId="3" borderId="8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Alignment="1" applyProtection="1">
      <alignment horizontal="center"/>
      <protection locked="0"/>
    </xf>
    <xf numFmtId="0" fontId="3" fillId="4" borderId="0" xfId="0" applyFont="1" applyFill="1" applyProtection="1">
      <protection locked="0"/>
    </xf>
    <xf numFmtId="2" fontId="3" fillId="4" borderId="2" xfId="0" applyNumberFormat="1" applyFont="1" applyFill="1" applyBorder="1" applyAlignment="1" applyProtection="1">
      <alignment horizontal="center" vertical="top" wrapText="1"/>
      <protection locked="0"/>
    </xf>
    <xf numFmtId="189" fontId="3" fillId="4" borderId="2" xfId="0" applyNumberFormat="1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 applyAlignment="1" applyProtection="1">
      <alignment horizontal="center" vertical="top" wrapText="1"/>
      <protection locked="0"/>
    </xf>
    <xf numFmtId="0" fontId="18" fillId="8" borderId="8" xfId="0" applyFont="1" applyFill="1" applyBorder="1" applyAlignment="1" applyProtection="1">
      <alignment horizontal="center" vertical="center" wrapText="1"/>
      <protection locked="0"/>
    </xf>
    <xf numFmtId="0" fontId="16" fillId="9" borderId="8" xfId="0" applyFont="1" applyFill="1" applyBorder="1" applyAlignment="1" applyProtection="1">
      <alignment horizontal="left" vertical="top" wrapText="1"/>
      <protection locked="0"/>
    </xf>
    <xf numFmtId="0" fontId="18" fillId="8" borderId="8" xfId="0" applyFont="1" applyFill="1" applyBorder="1" applyAlignment="1" applyProtection="1">
      <alignment horizontal="center" vertical="center"/>
      <protection locked="0"/>
    </xf>
    <xf numFmtId="0" fontId="18" fillId="8" borderId="8" xfId="0" applyFont="1" applyFill="1" applyBorder="1" applyAlignment="1" applyProtection="1">
      <alignment horizontal="center" vertical="center" wrapText="1"/>
      <protection locked="0"/>
    </xf>
    <xf numFmtId="0" fontId="19" fillId="4" borderId="8" xfId="0" applyFont="1" applyFill="1" applyBorder="1" applyAlignment="1" applyProtection="1">
      <alignment horizontal="center" vertical="top"/>
      <protection locked="0"/>
    </xf>
    <xf numFmtId="189" fontId="19" fillId="4" borderId="8" xfId="0" applyNumberFormat="1" applyFont="1" applyFill="1" applyBorder="1" applyAlignment="1" applyProtection="1">
      <alignment horizontal="center" vertical="top"/>
      <protection locked="0"/>
    </xf>
    <xf numFmtId="0" fontId="20" fillId="4" borderId="8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8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vertical="top"/>
      <protection locked="0"/>
    </xf>
    <xf numFmtId="0" fontId="18" fillId="4" borderId="14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 applyProtection="1">
      <alignment vertical="top"/>
      <protection locked="0"/>
    </xf>
    <xf numFmtId="0" fontId="21" fillId="4" borderId="0" xfId="0" applyFont="1" applyFill="1" applyAlignment="1" applyProtection="1">
      <alignment horizontal="center" vertical="center"/>
      <protection locked="0"/>
    </xf>
    <xf numFmtId="0" fontId="19" fillId="4" borderId="0" xfId="0" applyFont="1" applyFill="1" applyAlignment="1" applyProtection="1">
      <alignment horizontal="left" vertical="top"/>
      <protection locked="0"/>
    </xf>
    <xf numFmtId="0" fontId="16" fillId="3" borderId="8" xfId="0" applyFont="1" applyFill="1" applyBorder="1" applyAlignment="1" applyProtection="1">
      <alignment horizontal="center" vertical="center"/>
      <protection locked="0"/>
    </xf>
    <xf numFmtId="0" fontId="16" fillId="3" borderId="8" xfId="0" applyFont="1" applyFill="1" applyBorder="1" applyAlignment="1" applyProtection="1">
      <alignment horizontal="center" vertical="center" wrapText="1"/>
      <protection locked="0"/>
    </xf>
    <xf numFmtId="0" fontId="22" fillId="3" borderId="8" xfId="0" applyFont="1" applyFill="1" applyBorder="1" applyAlignment="1" applyProtection="1">
      <alignment horizontal="center" vertical="center" wrapText="1"/>
      <protection locked="0"/>
    </xf>
    <xf numFmtId="0" fontId="16" fillId="3" borderId="8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23" fillId="0" borderId="8" xfId="0" applyFont="1" applyBorder="1" applyAlignment="1" applyProtection="1">
      <alignment horizontal="center" vertical="top"/>
      <protection hidden="1"/>
    </xf>
    <xf numFmtId="14" fontId="3" fillId="0" borderId="8" xfId="0" applyNumberFormat="1" applyFont="1" applyBorder="1" applyAlignment="1" applyProtection="1">
      <alignment horizontal="left" vertical="top"/>
      <protection locked="0"/>
    </xf>
    <xf numFmtId="0" fontId="3" fillId="10" borderId="8" xfId="0" applyFont="1" applyFill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16" fontId="3" fillId="0" borderId="8" xfId="0" applyNumberFormat="1" applyFont="1" applyBorder="1" applyAlignment="1" applyProtection="1">
      <alignment horizontal="left" vertical="top"/>
      <protection locked="0"/>
    </xf>
    <xf numFmtId="0" fontId="5" fillId="0" borderId="10" xfId="2" applyFont="1" applyBorder="1" applyAlignment="1">
      <alignment horizontal="center" vertical="top" wrapText="1"/>
    </xf>
    <xf numFmtId="0" fontId="5" fillId="0" borderId="7" xfId="2" applyFont="1" applyBorder="1" applyAlignment="1">
      <alignment horizontal="center" vertical="top" wrapText="1"/>
    </xf>
    <xf numFmtId="0" fontId="5" fillId="0" borderId="11" xfId="2" applyFont="1" applyBorder="1" applyAlignment="1">
      <alignment horizontal="center" vertical="top" wrapText="1"/>
    </xf>
    <xf numFmtId="0" fontId="3" fillId="4" borderId="0" xfId="2" applyFont="1" applyFill="1"/>
    <xf numFmtId="0" fontId="16" fillId="4" borderId="5" xfId="2" applyFont="1" applyFill="1" applyBorder="1" applyAlignment="1">
      <alignment horizontal="center" vertical="center" wrapText="1"/>
    </xf>
    <xf numFmtId="0" fontId="16" fillId="4" borderId="6" xfId="2" applyFont="1" applyFill="1" applyBorder="1" applyAlignment="1">
      <alignment horizontal="center" vertical="center" wrapText="1"/>
    </xf>
    <xf numFmtId="0" fontId="22" fillId="3" borderId="8" xfId="3" applyFont="1" applyFill="1" applyBorder="1" applyAlignment="1">
      <alignment horizontal="center" vertical="center"/>
    </xf>
    <xf numFmtId="0" fontId="22" fillId="3" borderId="8" xfId="3" applyFont="1" applyFill="1" applyBorder="1" applyAlignment="1">
      <alignment horizontal="center" vertical="center"/>
    </xf>
    <xf numFmtId="0" fontId="16" fillId="3" borderId="8" xfId="2" applyFont="1" applyFill="1" applyBorder="1" applyAlignment="1">
      <alignment horizontal="center"/>
    </xf>
    <xf numFmtId="0" fontId="3" fillId="0" borderId="8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left" vertical="center" wrapText="1"/>
    </xf>
    <xf numFmtId="0" fontId="3" fillId="11" borderId="8" xfId="2" applyFont="1" applyFill="1" applyBorder="1" applyAlignment="1">
      <alignment vertical="center" wrapText="1"/>
    </xf>
    <xf numFmtId="2" fontId="3" fillId="0" borderId="8" xfId="2" applyNumberFormat="1" applyFont="1" applyBorder="1" applyAlignment="1">
      <alignment horizontal="left" vertical="center" wrapText="1"/>
    </xf>
    <xf numFmtId="15" fontId="10" fillId="0" borderId="8" xfId="2" applyNumberFormat="1" applyFont="1" applyBorder="1" applyAlignment="1">
      <alignment horizontal="left" vertical="center"/>
    </xf>
    <xf numFmtId="0" fontId="10" fillId="0" borderId="8" xfId="3" applyFont="1" applyBorder="1" applyAlignment="1">
      <alignment horizontal="left" vertical="center"/>
    </xf>
    <xf numFmtId="0" fontId="3" fillId="12" borderId="8" xfId="2" applyFont="1" applyFill="1" applyBorder="1" applyAlignment="1">
      <alignment vertical="center" wrapText="1"/>
    </xf>
    <xf numFmtId="15" fontId="10" fillId="0" borderId="8" xfId="4" quotePrefix="1" applyNumberFormat="1" applyFont="1" applyFill="1" applyBorder="1" applyAlignment="1">
      <alignment horizontal="left" vertical="center"/>
    </xf>
    <xf numFmtId="0" fontId="10" fillId="13" borderId="8" xfId="3" applyFont="1" applyFill="1" applyBorder="1" applyAlignment="1">
      <alignment vertical="center"/>
    </xf>
    <xf numFmtId="0" fontId="26" fillId="14" borderId="8" xfId="2" applyFont="1" applyFill="1" applyBorder="1" applyAlignment="1">
      <alignment vertical="center" wrapText="1"/>
    </xf>
    <xf numFmtId="0" fontId="10" fillId="0" borderId="8" xfId="3" applyFont="1" applyBorder="1" applyAlignment="1">
      <alignment horizontal="left" vertical="center"/>
    </xf>
    <xf numFmtId="0" fontId="3" fillId="0" borderId="10" xfId="2" applyFont="1" applyBorder="1" applyAlignment="1">
      <alignment vertical="center"/>
    </xf>
    <xf numFmtId="0" fontId="3" fillId="0" borderId="11" xfId="2" applyFont="1" applyBorder="1" applyAlignment="1">
      <alignment vertical="center"/>
    </xf>
    <xf numFmtId="0" fontId="3" fillId="15" borderId="8" xfId="2" applyFont="1" applyFill="1" applyBorder="1" applyAlignment="1">
      <alignment vertical="center"/>
    </xf>
    <xf numFmtId="0" fontId="3" fillId="0" borderId="8" xfId="2" applyFont="1" applyBorder="1" applyAlignment="1">
      <alignment vertical="center"/>
    </xf>
    <xf numFmtId="0" fontId="3" fillId="4" borderId="8" xfId="2" applyFont="1" applyFill="1" applyBorder="1" applyAlignment="1">
      <alignment horizontal="left"/>
    </xf>
    <xf numFmtId="0" fontId="3" fillId="4" borderId="8" xfId="2" applyFont="1" applyFill="1" applyBorder="1" applyAlignment="1">
      <alignment horizontal="left"/>
    </xf>
    <xf numFmtId="0" fontId="3" fillId="12" borderId="8" xfId="2" applyFont="1" applyFill="1" applyBorder="1"/>
    <xf numFmtId="0" fontId="3" fillId="4" borderId="10" xfId="2" applyFont="1" applyFill="1" applyBorder="1"/>
    <xf numFmtId="0" fontId="3" fillId="4" borderId="11" xfId="2" applyFont="1" applyFill="1" applyBorder="1"/>
    <xf numFmtId="0" fontId="3" fillId="8" borderId="8" xfId="2" applyFont="1" applyFill="1" applyBorder="1"/>
    <xf numFmtId="0" fontId="3" fillId="4" borderId="8" xfId="2" applyFont="1" applyFill="1" applyBorder="1"/>
    <xf numFmtId="0" fontId="3" fillId="16" borderId="8" xfId="2" applyFont="1" applyFill="1" applyBorder="1"/>
    <xf numFmtId="0" fontId="3" fillId="4" borderId="8" xfId="2" applyFont="1" applyFill="1" applyBorder="1"/>
    <xf numFmtId="0" fontId="3" fillId="17" borderId="8" xfId="2" applyFont="1" applyFill="1" applyBorder="1"/>
    <xf numFmtId="0" fontId="3" fillId="4" borderId="10" xfId="2" applyFont="1" applyFill="1" applyBorder="1" applyAlignment="1">
      <alignment horizontal="left"/>
    </xf>
    <xf numFmtId="0" fontId="3" fillId="4" borderId="11" xfId="2" applyFont="1" applyFill="1" applyBorder="1" applyAlignment="1">
      <alignment horizontal="left"/>
    </xf>
    <xf numFmtId="0" fontId="6" fillId="4" borderId="2" xfId="2" applyFont="1" applyFill="1" applyBorder="1" applyAlignment="1">
      <alignment horizontal="center"/>
    </xf>
    <xf numFmtId="0" fontId="3" fillId="4" borderId="8" xfId="2" applyFont="1" applyFill="1" applyBorder="1" applyAlignment="1">
      <alignment horizontal="center"/>
    </xf>
    <xf numFmtId="0" fontId="3" fillId="6" borderId="8" xfId="2" applyFont="1" applyFill="1" applyBorder="1"/>
    <xf numFmtId="0" fontId="3" fillId="11" borderId="8" xfId="2" applyFont="1" applyFill="1" applyBorder="1"/>
    <xf numFmtId="0" fontId="3" fillId="13" borderId="8" xfId="2" applyFont="1" applyFill="1" applyBorder="1"/>
    <xf numFmtId="0" fontId="26" fillId="14" borderId="8" xfId="2" applyFont="1" applyFill="1" applyBorder="1"/>
    <xf numFmtId="0" fontId="3" fillId="4" borderId="0" xfId="2" applyFont="1" applyFill="1" applyAlignment="1">
      <alignment horizontal="center"/>
    </xf>
    <xf numFmtId="0" fontId="3" fillId="4" borderId="0" xfId="2" applyFont="1" applyFill="1"/>
    <xf numFmtId="0" fontId="6" fillId="4" borderId="2" xfId="2" applyFont="1" applyFill="1" applyBorder="1"/>
    <xf numFmtId="0" fontId="3" fillId="4" borderId="0" xfId="2" applyFont="1" applyFill="1" applyAlignment="1">
      <alignment horizontal="left"/>
    </xf>
    <xf numFmtId="0" fontId="26" fillId="5" borderId="8" xfId="2" applyFont="1" applyFill="1" applyBorder="1" applyAlignment="1">
      <alignment vertical="center"/>
    </xf>
    <xf numFmtId="0" fontId="3" fillId="0" borderId="0" xfId="2" applyFont="1" applyAlignment="1">
      <alignment horizontal="center"/>
    </xf>
    <xf numFmtId="0" fontId="3" fillId="0" borderId="0" xfId="2" applyFont="1"/>
    <xf numFmtId="0" fontId="3" fillId="0" borderId="0" xfId="2" applyFont="1" applyAlignment="1">
      <alignment horizontal="left"/>
    </xf>
  </cellXfs>
  <cellStyles count="5">
    <cellStyle name="Normal" xfId="0" builtinId="0"/>
    <cellStyle name="Normal 2 2" xfId="2"/>
    <cellStyle name="Title 2" xfId="4"/>
    <cellStyle name="ปกติ 2 3 2" xfId="1"/>
    <cellStyle name="ปกติ_ตัวชี้วัด 4.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1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rives/&#3614;&#3633;&#3602;&#3609;&#3634;&#3619;&#3632;&#3610;&#3610;&#3631;/&#3585;.&#3614;.&#3619;.%202565/&#3612;&#3621;&#3585;&#3634;&#3619;&#3605;&#3636;&#3604;&#3605;&#3634;&#3617;/&#3619;&#3629;&#3610;%202%20&#3648;&#3604;&#3639;&#3629;&#3609;/&#3648;&#3592;&#3657;&#3634;&#3616;&#3634;&#3614;/&#3610;&#3633;&#3603;&#3601;&#3636;&#3605;/2.1.2-2.1.3%20&#3614;.&#3618;.%206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rive\&#3585;&#3614;&#3619;.65\&#3619;&#3629;&#3610;%203%20&#3648;&#3604;&#3639;&#3629;&#3609;\2.1.2-2.1.3%20-%20&#3608;.&#3588;.64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rive\&#3585;&#3614;&#3619;.65\&#3619;&#3629;&#3610;%201%20&#3648;&#3604;&#3639;&#3629;&#3609;\&#3648;&#3592;&#3657;&#3634;&#3616;&#3634;&#3614;\&#3610;&#3633;&#3603;&#3601;&#3636;&#3605;\2.1.2-2.1.3%20-%20&#3605;.&#3588;.6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3%20&#3648;&#3604;&#3639;&#3629;&#3609;/&#3649;&#3610;&#3610;&#3648;&#3585;&#3655;&#3610;&#3618;&#3640;&#3607;&#3608;&#3624;&#3634;&#3626;&#3605;&#3619;&#3660;&#3607;&#3637;&#3656;%202-2565%20&#3619;&#3629;&#3610;%203%20&#3648;&#3604;&#3639;&#3629;&#360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2"/>
      <sheetName val="2.1.3"/>
      <sheetName val="บัญชีรายชื่อผู้สำเร็จการศึกษา"/>
      <sheetName val="รายละเอียด 2.1.2 2.1.3"/>
      <sheetName val="000"/>
    </sheetNames>
    <sheetDataSet>
      <sheetData sheetId="0"/>
      <sheetData sheetId="1"/>
      <sheetData sheetId="2"/>
      <sheetData sheetId="3"/>
      <sheetData sheetId="4">
        <row r="19">
          <cell r="F19" t="str">
            <v>1 บทความฉบับสมบูรณ์ที่ตีพิมพ์ในลักษณะใดลักษณะหนึ่ง</v>
          </cell>
          <cell r="G19">
            <v>0.1</v>
          </cell>
        </row>
        <row r="20">
          <cell r="F20" t="str">
            <v>2 บทความฉบับสมบูรณ์ที่ตีพิมพ์ในรายงานสืบเนื่องจากการประชุมวิชาการระดับชาติ</v>
          </cell>
          <cell r="G20">
            <v>0.2</v>
          </cell>
        </row>
        <row r="21">
          <cell r="F21" t="str">
            <v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v>
          </cell>
          <cell r="G21">
            <v>0.4</v>
          </cell>
        </row>
        <row r="22">
          <cell r="F22" t="str">
            <v>4 ผลงานที่ได้รับการจดอนุสิทธิบัตร</v>
          </cell>
          <cell r="G22">
            <v>0.4</v>
          </cell>
        </row>
        <row r="23">
          <cell r="F23" t="str">
            <v>5 บทความที่ตีพิมพ์ในวารสารวิชาการที่ปรากฏในฐานข้อมูล TCI กลุ่มที่ 2</v>
          </cell>
          <cell r="G23">
            <v>0.6</v>
          </cell>
        </row>
        <row r="24">
          <cell r="F24" t="str">
            <v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v>
          </cell>
          <cell r="G24">
            <v>0.8</v>
          </cell>
        </row>
        <row r="25">
          <cell r="F25" t="str">
            <v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v>
          </cell>
          <cell r="G25">
            <v>1</v>
          </cell>
        </row>
        <row r="26">
          <cell r="F26" t="str">
            <v>8 ผลงานที่ได้รับการจดสิทธิบัตร</v>
          </cell>
          <cell r="G26">
            <v>1</v>
          </cell>
        </row>
        <row r="27">
          <cell r="F27" t="str">
            <v>9 งานสร้างสรรค์ที่มีการเผยแพร่สู่สาธารณะในลักษณะใดลักษณะหนึ่ง หรือผ่านสื่ออิเล็กทรอนิกส์ online</v>
          </cell>
          <cell r="G27">
            <v>0.2</v>
          </cell>
        </row>
        <row r="28">
          <cell r="F28" t="str">
            <v>10 งานสร้างสรรค์ที่ได้รับการเผยแพร่ในระดับสถาบัน</v>
          </cell>
          <cell r="G28">
            <v>0.4</v>
          </cell>
        </row>
        <row r="29">
          <cell r="F29" t="str">
            <v>11 งานสร้างสรรค์ที่ได้รับการเผยแพร่ในระดับชาติ</v>
          </cell>
          <cell r="G29">
            <v>0.6</v>
          </cell>
        </row>
        <row r="30">
          <cell r="F30" t="str">
            <v>12 งานสร้างสรรค์ที่ได้รับการเผยแพร่ในระดับความร่วมมือระหว่างประเทศ</v>
          </cell>
          <cell r="G30">
            <v>0.8</v>
          </cell>
        </row>
        <row r="31">
          <cell r="F31" t="str">
            <v>13 งานสร้างสรรค์ที่ได้รับการเผยแพร่ในระดับภูมิภาคอาเซียน/นานาชาติ</v>
          </cell>
          <cell r="G3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2"/>
      <sheetName val="2.1.3"/>
      <sheetName val="รายละเอียด 2.1.2 2.1.3"/>
      <sheetName val="บัญชีรายชื่อผู้สำเร็จการศึกษา"/>
      <sheetName val="000"/>
    </sheetNames>
    <sheetDataSet>
      <sheetData sheetId="0"/>
      <sheetData sheetId="1"/>
      <sheetData sheetId="2"/>
      <sheetData sheetId="3"/>
      <sheetData sheetId="4">
        <row r="19">
          <cell r="F19" t="str">
            <v>1 บทความฉบับสมบูรณ์ที่ตีพิมพ์ในลักษณะใดลักษณะหนึ่ง</v>
          </cell>
          <cell r="G19">
            <v>0.1</v>
          </cell>
        </row>
        <row r="20">
          <cell r="F20" t="str">
            <v>2 บทความฉบับสมบูรณ์ที่ตีพิมพ์ในรายงานสืบเนื่องจากการประชุมวิชาการระดับชาติ</v>
          </cell>
          <cell r="G20">
            <v>0.2</v>
          </cell>
        </row>
        <row r="21">
          <cell r="F21" t="str">
            <v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v>
          </cell>
          <cell r="G21">
            <v>0.4</v>
          </cell>
        </row>
        <row r="22">
          <cell r="F22" t="str">
            <v>4 ผลงานที่ได้รับการจดอนุสิทธิบัตร</v>
          </cell>
          <cell r="G22">
            <v>0.4</v>
          </cell>
        </row>
        <row r="23">
          <cell r="F23" t="str">
            <v>5 บทความที่ตีพิมพ์ในวารสารวิชาการที่ปรากฏในฐานข้อมูล TCI กลุ่มที่ 2</v>
          </cell>
          <cell r="G23">
            <v>0.6</v>
          </cell>
        </row>
        <row r="24">
          <cell r="F24" t="str">
            <v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v>
          </cell>
          <cell r="G24">
            <v>0.8</v>
          </cell>
        </row>
        <row r="25">
          <cell r="F25" t="str">
            <v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v>
          </cell>
          <cell r="G25">
            <v>1</v>
          </cell>
        </row>
        <row r="26">
          <cell r="F26" t="str">
            <v>8 ผลงานที่ได้รับการจดสิทธิบัตร</v>
          </cell>
          <cell r="G26">
            <v>1</v>
          </cell>
        </row>
        <row r="27">
          <cell r="F27" t="str">
            <v>9 งานสร้างสรรค์ที่มีการเผยแพร่สู่สาธารณะในลักษณะใดลักษณะหนึ่ง หรือผ่านสื่ออิเล็กทรอนิกส์ online</v>
          </cell>
          <cell r="G27">
            <v>0.2</v>
          </cell>
        </row>
        <row r="28">
          <cell r="F28" t="str">
            <v>10 งานสร้างสรรค์ที่ได้รับการเผยแพร่ในระดับสถาบัน</v>
          </cell>
          <cell r="G28">
            <v>0.4</v>
          </cell>
        </row>
        <row r="29">
          <cell r="F29" t="str">
            <v>11 งานสร้างสรรค์ที่ได้รับการเผยแพร่ในระดับชาติ</v>
          </cell>
          <cell r="G29">
            <v>0.6</v>
          </cell>
        </row>
        <row r="30">
          <cell r="F30" t="str">
            <v>12 งานสร้างสรรค์ที่ได้รับการเผยแพร่ในระดับความร่วมมือระหว่างประเทศ</v>
          </cell>
          <cell r="G30">
            <v>0.8</v>
          </cell>
        </row>
        <row r="31">
          <cell r="F31" t="str">
            <v>13 งานสร้างสรรค์ที่ได้รับการเผยแพร่ในระดับภูมิภาคอาเซียน/นานาชาติ</v>
          </cell>
          <cell r="G31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2"/>
      <sheetName val="2.1.3"/>
      <sheetName val="รายละเอียด 2.1.2 2.1.3"/>
      <sheetName val="บัญชีรายชื่อผู้สำเร็จการศึกษา"/>
      <sheetName val="000"/>
    </sheetNames>
    <sheetDataSet>
      <sheetData sheetId="0"/>
      <sheetData sheetId="1"/>
      <sheetData sheetId="2"/>
      <sheetData sheetId="3"/>
      <sheetData sheetId="4">
        <row r="19">
          <cell r="F19" t="str">
            <v>1 บทความฉบับสมบูรณ์ที่ตีพิมพ์ในลักษณะใดลักษณะหนึ่ง</v>
          </cell>
          <cell r="G19">
            <v>0.1</v>
          </cell>
        </row>
        <row r="20">
          <cell r="F20" t="str">
            <v>2 บทความฉบับสมบูรณ์ที่ตีพิมพ์ในรายงานสืบเนื่องจากการประชุมวิชาการระดับชาติ</v>
          </cell>
          <cell r="G20">
            <v>0.2</v>
          </cell>
        </row>
        <row r="21">
          <cell r="F21" t="str">
            <v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v>
          </cell>
          <cell r="G21">
            <v>0.4</v>
          </cell>
        </row>
        <row r="22">
          <cell r="F22" t="str">
            <v>4 ผลงานที่ได้รับการจดอนุสิทธิบัตร</v>
          </cell>
          <cell r="G22">
            <v>0.4</v>
          </cell>
        </row>
        <row r="23">
          <cell r="F23" t="str">
            <v>5 บทความที่ตีพิมพ์ในวารสารวิชาการที่ปรากฏในฐานข้อมูล TCI กลุ่มที่ 2</v>
          </cell>
          <cell r="G23">
            <v>0.6</v>
          </cell>
        </row>
        <row r="24">
          <cell r="F24" t="str">
            <v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v>
          </cell>
          <cell r="G24">
            <v>0.8</v>
          </cell>
        </row>
        <row r="25">
          <cell r="F25" t="str">
            <v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v>
          </cell>
          <cell r="G25">
            <v>1</v>
          </cell>
        </row>
        <row r="26">
          <cell r="F26" t="str">
            <v>8 ผลงานที่ได้รับการจดสิทธิบัตร</v>
          </cell>
          <cell r="G26">
            <v>1</v>
          </cell>
        </row>
        <row r="27">
          <cell r="F27" t="str">
            <v>9 งานสร้างสรรค์ที่มีการเผยแพร่สู่สาธารณะในลักษณะใดลักษณะหนึ่ง หรือผ่านสื่ออิเล็กทรอนิกส์ online</v>
          </cell>
          <cell r="G27">
            <v>0.2</v>
          </cell>
        </row>
        <row r="28">
          <cell r="F28" t="str">
            <v>10 งานสร้างสรรค์ที่ได้รับการเผยแพร่ในระดับสถาบัน</v>
          </cell>
          <cell r="G28">
            <v>0.4</v>
          </cell>
        </row>
        <row r="29">
          <cell r="F29" t="str">
            <v>11 งานสร้างสรรค์ที่ได้รับการเผยแพร่ในระดับชาติ</v>
          </cell>
          <cell r="G29">
            <v>0.6</v>
          </cell>
        </row>
        <row r="30">
          <cell r="F30" t="str">
            <v>12 งานสร้างสรรค์ที่ได้รับการเผยแพร่ในระดับความร่วมมือระหว่างประเทศ</v>
          </cell>
          <cell r="G30">
            <v>0.8</v>
          </cell>
        </row>
        <row r="31">
          <cell r="F31" t="str">
            <v>13 งานสร้างสรรค์ที่ได้รับการเผยแพร่ในระดับภูมิภาคอาเซียน/นานาชาติ</v>
          </cell>
          <cell r="G31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D130"/>
  <sheetViews>
    <sheetView tabSelected="1" zoomScale="60" zoomScaleNormal="60" workbookViewId="0">
      <pane xSplit="3" ySplit="5" topLeftCell="D6" activePane="bottomRight" state="frozen"/>
      <selection activeCell="I7" sqref="I7"/>
      <selection pane="topRight" activeCell="I7" sqref="I7"/>
      <selection pane="bottomLeft" activeCell="I7" sqref="I7"/>
      <selection pane="bottomRight" activeCell="I7" sqref="I7"/>
    </sheetView>
  </sheetViews>
  <sheetFormatPr defaultColWidth="9" defaultRowHeight="24" x14ac:dyDescent="0.2"/>
  <cols>
    <col min="1" max="2" width="9" style="73"/>
    <col min="3" max="3" width="22.75" style="73" customWidth="1"/>
    <col min="4" max="4" width="9" style="73"/>
    <col min="5" max="15" width="10" style="73" customWidth="1"/>
    <col min="16" max="17" width="9.5" style="73" customWidth="1"/>
    <col min="18" max="18" width="17.75" style="73" bestFit="1" customWidth="1"/>
    <col min="19" max="19" width="15.5" style="73" customWidth="1"/>
    <col min="20" max="20" width="18.5" style="73" customWidth="1"/>
    <col min="21" max="56" width="9" style="5"/>
    <col min="57" max="16384" width="9" style="73"/>
  </cols>
  <sheetData>
    <row r="1" spans="1:26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" t="s">
        <v>2</v>
      </c>
      <c r="T1" s="4"/>
    </row>
    <row r="2" spans="1:26" ht="30.75" x14ac:dyDescent="0.2">
      <c r="A2" s="6" t="s">
        <v>3</v>
      </c>
      <c r="B2" s="7"/>
      <c r="C2" s="8" t="s">
        <v>4</v>
      </c>
      <c r="D2" s="9"/>
      <c r="E2" s="10"/>
      <c r="F2" s="10"/>
      <c r="G2" s="11"/>
      <c r="H2" s="11"/>
      <c r="I2" s="11"/>
      <c r="J2" s="12"/>
      <c r="K2" s="10"/>
      <c r="L2" s="10"/>
      <c r="M2" s="10"/>
      <c r="N2" s="10"/>
      <c r="O2" s="10"/>
      <c r="P2" s="10"/>
      <c r="Q2" s="10"/>
      <c r="R2" s="10"/>
      <c r="S2" s="7" t="s">
        <v>5</v>
      </c>
      <c r="T2" s="13"/>
    </row>
    <row r="3" spans="1:26" s="5" customFormat="1" x14ac:dyDescent="0.2">
      <c r="A3" s="14" t="s">
        <v>6</v>
      </c>
      <c r="B3" s="14" t="s">
        <v>7</v>
      </c>
      <c r="C3" s="15"/>
      <c r="D3" s="15" t="s">
        <v>8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6"/>
    </row>
    <row r="4" spans="1:26" ht="21" customHeight="1" x14ac:dyDescent="0.2">
      <c r="A4" s="17" t="s">
        <v>9</v>
      </c>
      <c r="B4" s="18" t="s">
        <v>10</v>
      </c>
      <c r="C4" s="19"/>
      <c r="D4" s="20" t="s">
        <v>11</v>
      </c>
      <c r="E4" s="21" t="s">
        <v>12</v>
      </c>
      <c r="F4" s="22"/>
      <c r="G4" s="22"/>
      <c r="H4" s="22"/>
      <c r="I4" s="22"/>
      <c r="J4" s="23"/>
      <c r="K4" s="21" t="s">
        <v>13</v>
      </c>
      <c r="L4" s="22"/>
      <c r="M4" s="22"/>
      <c r="N4" s="22"/>
      <c r="O4" s="22"/>
      <c r="P4" s="23"/>
      <c r="Q4" s="24" t="s">
        <v>14</v>
      </c>
      <c r="R4" s="25" t="s">
        <v>15</v>
      </c>
      <c r="S4" s="20" t="s">
        <v>16</v>
      </c>
      <c r="T4" s="20" t="s">
        <v>17</v>
      </c>
    </row>
    <row r="5" spans="1:26" ht="21" customHeight="1" x14ac:dyDescent="0.2">
      <c r="A5" s="17"/>
      <c r="B5" s="26"/>
      <c r="C5" s="27"/>
      <c r="D5" s="28"/>
      <c r="E5" s="29">
        <v>0.2</v>
      </c>
      <c r="F5" s="29">
        <v>0.4</v>
      </c>
      <c r="G5" s="29">
        <v>0.6</v>
      </c>
      <c r="H5" s="29">
        <v>0.8</v>
      </c>
      <c r="I5" s="30">
        <v>1</v>
      </c>
      <c r="J5" s="30" t="s">
        <v>18</v>
      </c>
      <c r="K5" s="29">
        <v>0.2</v>
      </c>
      <c r="L5" s="29">
        <v>0.4</v>
      </c>
      <c r="M5" s="29">
        <v>0.6</v>
      </c>
      <c r="N5" s="29">
        <v>0.8</v>
      </c>
      <c r="O5" s="30">
        <v>1</v>
      </c>
      <c r="P5" s="30" t="s">
        <v>18</v>
      </c>
      <c r="Q5" s="31"/>
      <c r="R5" s="32"/>
      <c r="S5" s="28"/>
      <c r="T5" s="28"/>
    </row>
    <row r="6" spans="1:26" s="5" customFormat="1" ht="23.25" customHeight="1" x14ac:dyDescent="0.55000000000000004">
      <c r="A6" s="33">
        <v>1</v>
      </c>
      <c r="B6" s="34" t="s">
        <v>19</v>
      </c>
      <c r="C6" s="35"/>
      <c r="D6" s="36">
        <v>100</v>
      </c>
      <c r="E6" s="37"/>
      <c r="F6" s="37"/>
      <c r="G6" s="37"/>
      <c r="H6" s="37"/>
      <c r="I6" s="37"/>
      <c r="J6" s="38">
        <f t="shared" ref="J6:J10" si="0">SUM(E6:I6)</f>
        <v>0</v>
      </c>
      <c r="K6" s="39">
        <f t="shared" ref="K6:O11" si="1">E6*K$5</f>
        <v>0</v>
      </c>
      <c r="L6" s="39">
        <f>F6*L$5</f>
        <v>0</v>
      </c>
      <c r="M6" s="39">
        <f t="shared" ref="M6:O10" si="2">G6*M$5</f>
        <v>0</v>
      </c>
      <c r="N6" s="39">
        <f t="shared" si="2"/>
        <v>0</v>
      </c>
      <c r="O6" s="39">
        <f t="shared" si="2"/>
        <v>0</v>
      </c>
      <c r="P6" s="39">
        <f t="shared" ref="P6:P11" si="3">SUM(K6:O6)</f>
        <v>0</v>
      </c>
      <c r="Q6" s="40"/>
      <c r="R6" s="41" t="str">
        <f>IFERROR(IF(P6&gt;0,ROUND((P6/Q6)*100,2),"N/A"),0)</f>
        <v>N/A</v>
      </c>
      <c r="S6" s="42">
        <f>IF(R6=0,0,IF(R6="N/A",1,IF(R6&lt;=V$8,1,IF(R6=W$8,2,IF(R6&lt;W$8,(((R6-V$8)/Z$6)+1),IF(R6=X$8,3,IF(R6&lt;X$8,(((R6-W$8)/Z$6)+2),IF(R6=Y$8,4,IF(R6&lt;Y$8,(((R6-X$8)/Z$6)+3),IF(R6&gt;=Z$8,5,IF(R6&lt;Z$8,(((R6-Y$8)/Z$6)+4),0)))))))))))</f>
        <v>1</v>
      </c>
      <c r="T6" s="43" t="str">
        <f>IF(S6=5,"ü","û")</f>
        <v>û</v>
      </c>
      <c r="V6" s="44" t="s">
        <v>20</v>
      </c>
      <c r="W6" s="44"/>
      <c r="X6" s="44"/>
      <c r="Y6" s="44"/>
      <c r="Z6" s="45">
        <v>5</v>
      </c>
    </row>
    <row r="7" spans="1:26" s="5" customFormat="1" ht="23.25" customHeight="1" x14ac:dyDescent="0.55000000000000004">
      <c r="A7" s="33">
        <v>2</v>
      </c>
      <c r="B7" s="34" t="s">
        <v>21</v>
      </c>
      <c r="C7" s="35"/>
      <c r="D7" s="36">
        <v>100</v>
      </c>
      <c r="E7" s="37"/>
      <c r="F7" s="37"/>
      <c r="G7" s="37"/>
      <c r="H7" s="46">
        <v>2</v>
      </c>
      <c r="I7" s="46"/>
      <c r="J7" s="38">
        <f>SUM(E7:I7)</f>
        <v>2</v>
      </c>
      <c r="K7" s="39">
        <f>E7*K$5</f>
        <v>0</v>
      </c>
      <c r="L7" s="39">
        <f>F7*L$5</f>
        <v>0</v>
      </c>
      <c r="M7" s="39">
        <f t="shared" si="2"/>
        <v>0</v>
      </c>
      <c r="N7" s="39">
        <f t="shared" si="2"/>
        <v>1.6</v>
      </c>
      <c r="O7" s="39">
        <f t="shared" si="2"/>
        <v>0</v>
      </c>
      <c r="P7" s="39">
        <f t="shared" si="3"/>
        <v>1.6</v>
      </c>
      <c r="Q7" s="47">
        <f>12+3+2</f>
        <v>17</v>
      </c>
      <c r="R7" s="41">
        <f>IFERROR(IF(P7&gt;0,ROUND((P7/Q7)*100,2),"N/A"),0)</f>
        <v>9.41</v>
      </c>
      <c r="S7" s="42">
        <f t="shared" ref="S7:S11" si="4">IF(R7=0,0,IF(R7="N/A",1,IF(R7&lt;=V$8,1,IF(R7=W$8,2,IF(R7&lt;W$8,(((R7-V$8)/Z$6)+1),IF(R7=X$8,3,IF(R7&lt;X$8,(((R7-W$8)/Z$6)+2),IF(R7=Y$8,4,IF(R7&lt;Y$8,(((R7-X$8)/Z$6)+3),IF(R7&gt;=Z$8,5,IF(R7&lt;Z$8,(((R7-Y$8)/Z$6)+4),0)))))))))))</f>
        <v>1</v>
      </c>
      <c r="T7" s="43" t="str">
        <f t="shared" ref="T7:T11" si="5">IF(S7=5,"ü","û")</f>
        <v>û</v>
      </c>
      <c r="V7" s="48" t="s">
        <v>22</v>
      </c>
      <c r="W7" s="48" t="s">
        <v>23</v>
      </c>
      <c r="X7" s="48" t="s">
        <v>24</v>
      </c>
      <c r="Y7" s="48" t="s">
        <v>25</v>
      </c>
      <c r="Z7" s="48" t="s">
        <v>26</v>
      </c>
    </row>
    <row r="8" spans="1:26" s="5" customFormat="1" ht="23.25" customHeight="1" x14ac:dyDescent="0.55000000000000004">
      <c r="A8" s="33">
        <v>3</v>
      </c>
      <c r="B8" s="34" t="s">
        <v>27</v>
      </c>
      <c r="C8" s="35"/>
      <c r="D8" s="36">
        <v>100</v>
      </c>
      <c r="E8" s="37"/>
      <c r="F8" s="37"/>
      <c r="G8" s="37"/>
      <c r="H8" s="37"/>
      <c r="I8" s="37">
        <v>6</v>
      </c>
      <c r="J8" s="38">
        <f t="shared" si="0"/>
        <v>6</v>
      </c>
      <c r="K8" s="39">
        <f t="shared" si="1"/>
        <v>0</v>
      </c>
      <c r="L8" s="39">
        <f>F8*L$5</f>
        <v>0</v>
      </c>
      <c r="M8" s="39">
        <f t="shared" si="2"/>
        <v>0</v>
      </c>
      <c r="N8" s="39">
        <f t="shared" si="2"/>
        <v>0</v>
      </c>
      <c r="O8" s="39">
        <f>I8*O$5</f>
        <v>6</v>
      </c>
      <c r="P8" s="39">
        <f t="shared" si="3"/>
        <v>6</v>
      </c>
      <c r="Q8" s="40">
        <f>2+8+1</f>
        <v>11</v>
      </c>
      <c r="R8" s="41">
        <f>IFERROR(IF(P8&gt;0,ROUND((P8/Q8)*100,2),"N/A"),0)</f>
        <v>54.55</v>
      </c>
      <c r="S8" s="42">
        <f t="shared" si="4"/>
        <v>1</v>
      </c>
      <c r="T8" s="43" t="str">
        <f t="shared" si="5"/>
        <v>û</v>
      </c>
      <c r="V8" s="49">
        <v>80</v>
      </c>
      <c r="W8" s="49">
        <v>85</v>
      </c>
      <c r="X8" s="49">
        <v>90</v>
      </c>
      <c r="Y8" s="49">
        <v>95</v>
      </c>
      <c r="Z8" s="49">
        <v>100</v>
      </c>
    </row>
    <row r="9" spans="1:26" s="5" customFormat="1" ht="23.25" customHeight="1" x14ac:dyDescent="0.55000000000000004">
      <c r="A9" s="33">
        <v>4</v>
      </c>
      <c r="B9" s="34" t="s">
        <v>28</v>
      </c>
      <c r="C9" s="35"/>
      <c r="D9" s="36">
        <v>100</v>
      </c>
      <c r="E9" s="37"/>
      <c r="F9" s="37"/>
      <c r="G9" s="37"/>
      <c r="H9" s="37"/>
      <c r="I9" s="37"/>
      <c r="J9" s="38">
        <f t="shared" si="0"/>
        <v>0</v>
      </c>
      <c r="K9" s="39">
        <f t="shared" si="1"/>
        <v>0</v>
      </c>
      <c r="L9" s="39">
        <f t="shared" si="1"/>
        <v>0</v>
      </c>
      <c r="M9" s="39">
        <f t="shared" si="2"/>
        <v>0</v>
      </c>
      <c r="N9" s="39">
        <f t="shared" si="2"/>
        <v>0</v>
      </c>
      <c r="O9" s="39">
        <f t="shared" si="1"/>
        <v>0</v>
      </c>
      <c r="P9" s="39">
        <f t="shared" si="3"/>
        <v>0</v>
      </c>
      <c r="Q9" s="40">
        <f>2</f>
        <v>2</v>
      </c>
      <c r="R9" s="41" t="str">
        <f>IFERROR(IF(P9&gt;0,ROUND((P9/Q9)*100,2),"N/A"),0)</f>
        <v>N/A</v>
      </c>
      <c r="S9" s="42">
        <f t="shared" si="4"/>
        <v>1</v>
      </c>
      <c r="T9" s="43" t="str">
        <f t="shared" si="5"/>
        <v>û</v>
      </c>
    </row>
    <row r="10" spans="1:26" s="5" customFormat="1" ht="23.25" customHeight="1" x14ac:dyDescent="0.55000000000000004">
      <c r="A10" s="33">
        <v>5</v>
      </c>
      <c r="B10" s="34" t="s">
        <v>29</v>
      </c>
      <c r="C10" s="35"/>
      <c r="D10" s="36">
        <v>100</v>
      </c>
      <c r="E10" s="37"/>
      <c r="F10" s="37"/>
      <c r="G10" s="37">
        <v>1</v>
      </c>
      <c r="H10" s="37"/>
      <c r="I10" s="37"/>
      <c r="J10" s="38">
        <f t="shared" si="0"/>
        <v>1</v>
      </c>
      <c r="K10" s="39">
        <f>E10*K$5</f>
        <v>0</v>
      </c>
      <c r="L10" s="39">
        <f t="shared" si="1"/>
        <v>0</v>
      </c>
      <c r="M10" s="39">
        <f t="shared" si="2"/>
        <v>0.6</v>
      </c>
      <c r="N10" s="39">
        <f t="shared" si="2"/>
        <v>0</v>
      </c>
      <c r="O10" s="39">
        <f t="shared" si="1"/>
        <v>0</v>
      </c>
      <c r="P10" s="39">
        <f t="shared" si="3"/>
        <v>0.6</v>
      </c>
      <c r="Q10" s="40">
        <v>1</v>
      </c>
      <c r="R10" s="41">
        <f>IFERROR(IF(P10&gt;0,ROUND((P10/Q10)*100,2),"N/A"),0)</f>
        <v>60</v>
      </c>
      <c r="S10" s="42">
        <f t="shared" si="4"/>
        <v>1</v>
      </c>
      <c r="T10" s="43" t="str">
        <f t="shared" si="5"/>
        <v>û</v>
      </c>
    </row>
    <row r="11" spans="1:26" s="5" customFormat="1" ht="23.25" customHeight="1" x14ac:dyDescent="0.55000000000000004">
      <c r="A11" s="50" t="s">
        <v>18</v>
      </c>
      <c r="B11" s="51"/>
      <c r="C11" s="52"/>
      <c r="D11" s="53">
        <v>100</v>
      </c>
      <c r="E11" s="54">
        <f>SUM(E6:E10)</f>
        <v>0</v>
      </c>
      <c r="F11" s="54">
        <f t="shared" ref="F11:I11" si="6">SUM(F6:F10)</f>
        <v>0</v>
      </c>
      <c r="G11" s="54">
        <f t="shared" si="6"/>
        <v>1</v>
      </c>
      <c r="H11" s="54">
        <f t="shared" si="6"/>
        <v>2</v>
      </c>
      <c r="I11" s="54">
        <f t="shared" si="6"/>
        <v>6</v>
      </c>
      <c r="J11" s="54">
        <f>SUM(J6:J10)</f>
        <v>9</v>
      </c>
      <c r="K11" s="55">
        <f>E11*K$5</f>
        <v>0</v>
      </c>
      <c r="L11" s="55">
        <f>F11*L$5</f>
        <v>0</v>
      </c>
      <c r="M11" s="55">
        <f t="shared" si="1"/>
        <v>0.6</v>
      </c>
      <c r="N11" s="55">
        <f t="shared" si="1"/>
        <v>1.6</v>
      </c>
      <c r="O11" s="55">
        <f t="shared" si="1"/>
        <v>6</v>
      </c>
      <c r="P11" s="55">
        <f t="shared" si="3"/>
        <v>8.1999999999999993</v>
      </c>
      <c r="Q11" s="56">
        <f>SUM(Q6:Q10)</f>
        <v>31</v>
      </c>
      <c r="R11" s="57">
        <f t="shared" ref="R11" si="7">IFERROR(IF(P11&gt;0,ROUND((P11/Q11)*100,2),"N/A"),0)</f>
        <v>26.45</v>
      </c>
      <c r="S11" s="58">
        <f t="shared" si="4"/>
        <v>1</v>
      </c>
      <c r="T11" s="59" t="str">
        <f t="shared" si="5"/>
        <v>û</v>
      </c>
    </row>
    <row r="12" spans="1:26" s="5" customFormat="1" ht="23.25" customHeight="1" x14ac:dyDescent="0.55000000000000004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1"/>
      <c r="R12" s="62"/>
      <c r="S12" s="63"/>
      <c r="T12" s="64"/>
    </row>
    <row r="13" spans="1:26" s="5" customFormat="1" ht="27.75" x14ac:dyDescent="0.2">
      <c r="A13" s="65" t="s">
        <v>30</v>
      </c>
      <c r="B13" s="65"/>
      <c r="C13" s="66" t="s">
        <v>31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7" t="s">
        <v>2</v>
      </c>
      <c r="S13" s="68" t="s">
        <v>32</v>
      </c>
      <c r="T13" s="68" t="s">
        <v>17</v>
      </c>
    </row>
    <row r="14" spans="1:26" s="5" customFormat="1" ht="37.5" customHeight="1" x14ac:dyDescent="0.2">
      <c r="A14" s="65"/>
      <c r="B14" s="65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9">
        <v>2</v>
      </c>
      <c r="S14" s="70">
        <v>2</v>
      </c>
      <c r="T14" s="71" t="str">
        <f>IF(S14=5,"ü","û")</f>
        <v>û</v>
      </c>
    </row>
    <row r="15" spans="1:26" s="5" customFormat="1" x14ac:dyDescent="0.2"/>
    <row r="16" spans="1:26" s="5" customFormat="1" x14ac:dyDescent="0.2"/>
    <row r="17" spans="1:18" s="5" customFormat="1" x14ac:dyDescent="0.2"/>
    <row r="18" spans="1:18" s="5" customFormat="1" x14ac:dyDescent="0.2"/>
    <row r="19" spans="1:18" s="5" customFormat="1" x14ac:dyDescent="0.2"/>
    <row r="20" spans="1:18" s="5" customFormat="1" x14ac:dyDescent="0.2">
      <c r="A20" s="5" t="str">
        <f t="shared" ref="A20:R27" si="8">A4</f>
        <v>ลำดับ</v>
      </c>
      <c r="B20" s="5" t="str">
        <f t="shared" si="8"/>
        <v>หน่วยงาน</v>
      </c>
      <c r="C20" s="5">
        <f t="shared" si="8"/>
        <v>0</v>
      </c>
      <c r="D20" s="5" t="str">
        <f t="shared" si="8"/>
        <v>เป้าหมาย</v>
      </c>
      <c r="E20" s="72" t="str">
        <f t="shared" si="8"/>
        <v>จำนวนผลงานที่ตีพิมพ์ เผยแพร่ จำแนกตามระดับคุณภาพ (1)</v>
      </c>
      <c r="F20" s="72"/>
      <c r="G20" s="72"/>
      <c r="H20" s="72"/>
      <c r="I20" s="72"/>
      <c r="J20" s="72"/>
      <c r="K20" s="72" t="str">
        <f t="shared" si="8"/>
        <v>ผลรวมถ่วงน้ำหนักงานวิจัยหรืองานสร้างสรรค์ที่ตีพิมพ์หรือเผยแพร่ (2)</v>
      </c>
      <c r="L20" s="72"/>
      <c r="M20" s="72"/>
      <c r="N20" s="72"/>
      <c r="O20" s="72"/>
      <c r="P20" s="72"/>
      <c r="Q20" s="5" t="str">
        <f t="shared" si="8"/>
        <v>จำนวนผู้สำเร็จ</v>
      </c>
      <c r="R20" s="5" t="str">
        <f t="shared" si="8"/>
        <v>คิดเป็นร้อยละ</v>
      </c>
    </row>
    <row r="21" spans="1:18" s="5" customFormat="1" x14ac:dyDescent="0.2">
      <c r="A21" s="5">
        <f t="shared" si="8"/>
        <v>0</v>
      </c>
      <c r="B21" s="5">
        <f t="shared" si="8"/>
        <v>0</v>
      </c>
      <c r="C21" s="5" t="s">
        <v>10</v>
      </c>
      <c r="D21" s="5">
        <f t="shared" si="8"/>
        <v>0</v>
      </c>
      <c r="E21" s="5">
        <f t="shared" si="8"/>
        <v>0.2</v>
      </c>
      <c r="F21" s="5">
        <f t="shared" si="8"/>
        <v>0.4</v>
      </c>
      <c r="G21" s="5">
        <f t="shared" si="8"/>
        <v>0.6</v>
      </c>
      <c r="H21" s="5">
        <f t="shared" si="8"/>
        <v>0.8</v>
      </c>
      <c r="I21" s="5">
        <f t="shared" si="8"/>
        <v>1</v>
      </c>
      <c r="J21" s="5" t="s">
        <v>33</v>
      </c>
      <c r="K21" s="5">
        <f t="shared" si="8"/>
        <v>0.2</v>
      </c>
      <c r="L21" s="5">
        <f t="shared" si="8"/>
        <v>0.4</v>
      </c>
      <c r="M21" s="5">
        <f t="shared" si="8"/>
        <v>0.6</v>
      </c>
      <c r="N21" s="5">
        <f t="shared" si="8"/>
        <v>0.8</v>
      </c>
      <c r="O21" s="5">
        <f t="shared" si="8"/>
        <v>1</v>
      </c>
      <c r="P21" s="5" t="s">
        <v>34</v>
      </c>
      <c r="Q21" s="5" t="s">
        <v>35</v>
      </c>
      <c r="R21" s="5" t="s">
        <v>15</v>
      </c>
    </row>
    <row r="22" spans="1:18" s="5" customFormat="1" x14ac:dyDescent="0.2">
      <c r="A22" s="5">
        <f t="shared" si="8"/>
        <v>1</v>
      </c>
      <c r="B22" s="5" t="str">
        <f t="shared" si="8"/>
        <v>6) คณะศิลปกรรมศาสตร์</v>
      </c>
      <c r="C22" s="5" t="s">
        <v>36</v>
      </c>
      <c r="D22" s="5">
        <f t="shared" si="8"/>
        <v>100</v>
      </c>
      <c r="E22" s="5">
        <f t="shared" si="8"/>
        <v>0</v>
      </c>
      <c r="F22" s="5">
        <f t="shared" si="8"/>
        <v>0</v>
      </c>
      <c r="G22" s="5">
        <f t="shared" si="8"/>
        <v>0</v>
      </c>
      <c r="H22" s="5">
        <f t="shared" si="8"/>
        <v>0</v>
      </c>
      <c r="I22" s="5">
        <f t="shared" si="8"/>
        <v>0</v>
      </c>
      <c r="J22" s="5">
        <f t="shared" si="8"/>
        <v>0</v>
      </c>
      <c r="K22" s="5">
        <f t="shared" si="8"/>
        <v>0</v>
      </c>
      <c r="L22" s="5">
        <f t="shared" si="8"/>
        <v>0</v>
      </c>
      <c r="M22" s="5">
        <f t="shared" si="8"/>
        <v>0</v>
      </c>
      <c r="N22" s="5">
        <f t="shared" si="8"/>
        <v>0</v>
      </c>
      <c r="O22" s="5">
        <f t="shared" si="8"/>
        <v>0</v>
      </c>
      <c r="P22" s="5">
        <f t="shared" si="8"/>
        <v>0</v>
      </c>
      <c r="Q22" s="5">
        <f t="shared" si="8"/>
        <v>0</v>
      </c>
      <c r="R22" s="5" t="str">
        <f t="shared" si="8"/>
        <v>N/A</v>
      </c>
    </row>
    <row r="23" spans="1:18" s="5" customFormat="1" x14ac:dyDescent="0.2">
      <c r="A23" s="5">
        <f t="shared" si="8"/>
        <v>2</v>
      </c>
      <c r="B23" s="5" t="str">
        <f t="shared" si="8"/>
        <v>7) บัณฑิตวิทยาลัย</v>
      </c>
      <c r="C23" s="5" t="s">
        <v>37</v>
      </c>
      <c r="D23" s="5">
        <f t="shared" si="8"/>
        <v>100</v>
      </c>
      <c r="E23" s="5">
        <f t="shared" si="8"/>
        <v>0</v>
      </c>
      <c r="F23" s="5">
        <f t="shared" si="8"/>
        <v>0</v>
      </c>
      <c r="G23" s="5">
        <f t="shared" si="8"/>
        <v>0</v>
      </c>
      <c r="H23" s="5">
        <f t="shared" si="8"/>
        <v>2</v>
      </c>
      <c r="I23" s="5">
        <f t="shared" si="8"/>
        <v>0</v>
      </c>
      <c r="J23" s="5">
        <f t="shared" si="8"/>
        <v>2</v>
      </c>
      <c r="K23" s="5">
        <f t="shared" si="8"/>
        <v>0</v>
      </c>
      <c r="L23" s="5">
        <f t="shared" si="8"/>
        <v>0</v>
      </c>
      <c r="M23" s="5">
        <f t="shared" si="8"/>
        <v>0</v>
      </c>
      <c r="N23" s="5">
        <f t="shared" si="8"/>
        <v>1.6</v>
      </c>
      <c r="O23" s="5">
        <f t="shared" si="8"/>
        <v>0</v>
      </c>
      <c r="P23" s="5">
        <f t="shared" si="8"/>
        <v>1.6</v>
      </c>
      <c r="Q23" s="5">
        <f t="shared" si="8"/>
        <v>17</v>
      </c>
      <c r="R23" s="5">
        <f t="shared" si="8"/>
        <v>9.41</v>
      </c>
    </row>
    <row r="24" spans="1:18" s="5" customFormat="1" x14ac:dyDescent="0.2">
      <c r="A24" s="5">
        <f t="shared" si="8"/>
        <v>3</v>
      </c>
      <c r="B24" s="5" t="str">
        <f t="shared" si="8"/>
        <v>8) วิทยาลัยนวัตกรรมและการจัดการ</v>
      </c>
      <c r="C24" s="5" t="s">
        <v>38</v>
      </c>
      <c r="D24" s="5">
        <f t="shared" si="8"/>
        <v>100</v>
      </c>
      <c r="E24" s="5">
        <f t="shared" si="8"/>
        <v>0</v>
      </c>
      <c r="F24" s="5">
        <f t="shared" si="8"/>
        <v>0</v>
      </c>
      <c r="G24" s="5">
        <f t="shared" si="8"/>
        <v>0</v>
      </c>
      <c r="H24" s="5">
        <f t="shared" si="8"/>
        <v>0</v>
      </c>
      <c r="I24" s="5">
        <f t="shared" si="8"/>
        <v>6</v>
      </c>
      <c r="J24" s="5">
        <f t="shared" si="8"/>
        <v>6</v>
      </c>
      <c r="K24" s="5">
        <f t="shared" si="8"/>
        <v>0</v>
      </c>
      <c r="L24" s="5">
        <f t="shared" si="8"/>
        <v>0</v>
      </c>
      <c r="M24" s="5">
        <f t="shared" si="8"/>
        <v>0</v>
      </c>
      <c r="N24" s="5">
        <f t="shared" si="8"/>
        <v>0</v>
      </c>
      <c r="O24" s="5">
        <f t="shared" si="8"/>
        <v>6</v>
      </c>
      <c r="P24" s="5">
        <f t="shared" si="8"/>
        <v>6</v>
      </c>
      <c r="Q24" s="5">
        <f t="shared" si="8"/>
        <v>11</v>
      </c>
      <c r="R24" s="5">
        <f t="shared" si="8"/>
        <v>54.55</v>
      </c>
    </row>
    <row r="25" spans="1:18" s="5" customFormat="1" x14ac:dyDescent="0.2">
      <c r="A25" s="5">
        <f t="shared" si="8"/>
        <v>4</v>
      </c>
      <c r="B25" s="5" t="str">
        <f t="shared" si="8"/>
        <v>11) วิทยาลัยโลจิสติกส์และซัพพลายเชน</v>
      </c>
      <c r="C25" s="5" t="s">
        <v>39</v>
      </c>
      <c r="D25" s="5">
        <f t="shared" si="8"/>
        <v>100</v>
      </c>
      <c r="E25" s="5">
        <f t="shared" si="8"/>
        <v>0</v>
      </c>
      <c r="F25" s="5">
        <f t="shared" si="8"/>
        <v>0</v>
      </c>
      <c r="G25" s="5">
        <f t="shared" si="8"/>
        <v>0</v>
      </c>
      <c r="H25" s="5">
        <f t="shared" si="8"/>
        <v>0</v>
      </c>
      <c r="I25" s="5">
        <f t="shared" si="8"/>
        <v>0</v>
      </c>
      <c r="J25" s="5">
        <f t="shared" si="8"/>
        <v>0</v>
      </c>
      <c r="K25" s="5">
        <f t="shared" si="8"/>
        <v>0</v>
      </c>
      <c r="L25" s="5">
        <f t="shared" si="8"/>
        <v>0</v>
      </c>
      <c r="M25" s="5">
        <f t="shared" si="8"/>
        <v>0</v>
      </c>
      <c r="N25" s="5">
        <f t="shared" si="8"/>
        <v>0</v>
      </c>
      <c r="O25" s="5">
        <f t="shared" si="8"/>
        <v>0</v>
      </c>
      <c r="P25" s="5">
        <f t="shared" si="8"/>
        <v>0</v>
      </c>
      <c r="Q25" s="5">
        <f t="shared" si="8"/>
        <v>2</v>
      </c>
      <c r="R25" s="5" t="str">
        <f t="shared" si="8"/>
        <v>N/A</v>
      </c>
    </row>
    <row r="26" spans="1:18" s="5" customFormat="1" x14ac:dyDescent="0.2">
      <c r="A26" s="5">
        <f t="shared" si="8"/>
        <v>5</v>
      </c>
      <c r="B26" s="5" t="str">
        <f t="shared" si="8"/>
        <v>13) วิทยาลัยการปกครองและการเมือง</v>
      </c>
      <c r="C26" s="5" t="s">
        <v>40</v>
      </c>
      <c r="D26" s="5">
        <f t="shared" si="8"/>
        <v>100</v>
      </c>
      <c r="E26" s="5">
        <f t="shared" si="8"/>
        <v>0</v>
      </c>
      <c r="F26" s="5">
        <f t="shared" si="8"/>
        <v>0</v>
      </c>
      <c r="G26" s="5">
        <f t="shared" si="8"/>
        <v>1</v>
      </c>
      <c r="H26" s="5">
        <f t="shared" si="8"/>
        <v>0</v>
      </c>
      <c r="I26" s="5">
        <f t="shared" si="8"/>
        <v>0</v>
      </c>
      <c r="J26" s="5">
        <f t="shared" si="8"/>
        <v>1</v>
      </c>
      <c r="K26" s="5">
        <f t="shared" si="8"/>
        <v>0</v>
      </c>
      <c r="L26" s="5">
        <f t="shared" si="8"/>
        <v>0</v>
      </c>
      <c r="M26" s="5">
        <f t="shared" si="8"/>
        <v>0.6</v>
      </c>
      <c r="N26" s="5">
        <f t="shared" si="8"/>
        <v>0</v>
      </c>
      <c r="O26" s="5">
        <f t="shared" si="8"/>
        <v>0</v>
      </c>
      <c r="P26" s="5">
        <f t="shared" si="8"/>
        <v>0.6</v>
      </c>
      <c r="Q26" s="5">
        <f t="shared" si="8"/>
        <v>1</v>
      </c>
      <c r="R26" s="5">
        <f t="shared" si="8"/>
        <v>60</v>
      </c>
    </row>
    <row r="27" spans="1:18" s="5" customFormat="1" x14ac:dyDescent="0.2">
      <c r="A27" s="5" t="str">
        <f t="shared" si="8"/>
        <v>รวม</v>
      </c>
      <c r="B27" s="5">
        <f t="shared" si="8"/>
        <v>0</v>
      </c>
      <c r="C27" s="5" t="s">
        <v>41</v>
      </c>
      <c r="D27" s="5">
        <f t="shared" si="8"/>
        <v>100</v>
      </c>
      <c r="E27" s="5">
        <f t="shared" si="8"/>
        <v>0</v>
      </c>
      <c r="F27" s="5">
        <f t="shared" si="8"/>
        <v>0</v>
      </c>
      <c r="G27" s="5">
        <f t="shared" si="8"/>
        <v>1</v>
      </c>
      <c r="H27" s="5">
        <f t="shared" si="8"/>
        <v>2</v>
      </c>
      <c r="I27" s="5">
        <f t="shared" si="8"/>
        <v>6</v>
      </c>
      <c r="J27" s="5">
        <f t="shared" si="8"/>
        <v>9</v>
      </c>
      <c r="K27" s="5">
        <f t="shared" si="8"/>
        <v>0</v>
      </c>
      <c r="L27" s="5">
        <f t="shared" si="8"/>
        <v>0</v>
      </c>
      <c r="M27" s="5">
        <f t="shared" si="8"/>
        <v>0.6</v>
      </c>
      <c r="N27" s="5">
        <f t="shared" si="8"/>
        <v>1.6</v>
      </c>
      <c r="O27" s="5">
        <f t="shared" si="8"/>
        <v>6</v>
      </c>
      <c r="P27" s="5">
        <f t="shared" si="8"/>
        <v>8.1999999999999993</v>
      </c>
      <c r="Q27" s="5">
        <f t="shared" si="8"/>
        <v>31</v>
      </c>
      <c r="R27" s="5">
        <f t="shared" si="8"/>
        <v>26.45</v>
      </c>
    </row>
    <row r="28" spans="1:18" s="5" customFormat="1" x14ac:dyDescent="0.2"/>
    <row r="29" spans="1:18" s="5" customFormat="1" x14ac:dyDescent="0.2"/>
    <row r="30" spans="1:18" s="5" customFormat="1" x14ac:dyDescent="0.2"/>
    <row r="31" spans="1:18" s="5" customFormat="1" x14ac:dyDescent="0.2"/>
    <row r="32" spans="1:18" s="5" customFormat="1" x14ac:dyDescent="0.2"/>
    <row r="33" spans="3:3" s="5" customFormat="1" x14ac:dyDescent="0.2">
      <c r="C33" s="5" t="s">
        <v>10</v>
      </c>
    </row>
    <row r="34" spans="3:3" s="5" customFormat="1" x14ac:dyDescent="0.2">
      <c r="C34" s="5" t="s">
        <v>42</v>
      </c>
    </row>
    <row r="35" spans="3:3" s="5" customFormat="1" x14ac:dyDescent="0.2"/>
    <row r="36" spans="3:3" s="5" customFormat="1" x14ac:dyDescent="0.2"/>
    <row r="37" spans="3:3" s="5" customFormat="1" x14ac:dyDescent="0.2"/>
    <row r="38" spans="3:3" s="5" customFormat="1" x14ac:dyDescent="0.2"/>
    <row r="39" spans="3:3" s="5" customFormat="1" x14ac:dyDescent="0.2"/>
    <row r="40" spans="3:3" s="5" customFormat="1" x14ac:dyDescent="0.2">
      <c r="C40" s="5" t="s">
        <v>43</v>
      </c>
    </row>
    <row r="41" spans="3:3" s="5" customFormat="1" x14ac:dyDescent="0.2">
      <c r="C41" s="5" t="s">
        <v>41</v>
      </c>
    </row>
    <row r="42" spans="3:3" s="5" customFormat="1" x14ac:dyDescent="0.2"/>
    <row r="43" spans="3:3" s="5" customFormat="1" x14ac:dyDescent="0.2"/>
    <row r="44" spans="3:3" s="5" customFormat="1" x14ac:dyDescent="0.2"/>
    <row r="45" spans="3:3" s="5" customFormat="1" x14ac:dyDescent="0.2"/>
    <row r="46" spans="3:3" s="5" customFormat="1" x14ac:dyDescent="0.2"/>
    <row r="47" spans="3:3" s="5" customFormat="1" x14ac:dyDescent="0.2"/>
    <row r="48" spans="3:3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</sheetData>
  <mergeCells count="25">
    <mergeCell ref="B9:C9"/>
    <mergeCell ref="B10:C10"/>
    <mergeCell ref="A11:C11"/>
    <mergeCell ref="A13:B14"/>
    <mergeCell ref="C13:Q14"/>
    <mergeCell ref="E20:J20"/>
    <mergeCell ref="K20:P20"/>
    <mergeCell ref="R4:R5"/>
    <mergeCell ref="S4:S5"/>
    <mergeCell ref="T4:T5"/>
    <mergeCell ref="B6:C6"/>
    <mergeCell ref="B7:C7"/>
    <mergeCell ref="B8:C8"/>
    <mergeCell ref="A4:A5"/>
    <mergeCell ref="B4:C5"/>
    <mergeCell ref="D4:D5"/>
    <mergeCell ref="E4:J4"/>
    <mergeCell ref="K4:P4"/>
    <mergeCell ref="Q4:Q5"/>
    <mergeCell ref="A1:B1"/>
    <mergeCell ref="C1:R1"/>
    <mergeCell ref="S1:T1"/>
    <mergeCell ref="A2:B2"/>
    <mergeCell ref="G2:I2"/>
    <mergeCell ref="S2:T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3 เดือน.xlsx]000'!#REF!</xm:f>
          </x14:formula1>
          <xm:sqref>S2:T2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31"/>
  <sheetViews>
    <sheetView zoomScale="70" zoomScaleNormal="70" workbookViewId="0">
      <pane xSplit="3" ySplit="4" topLeftCell="L18" activePane="bottomRight" state="frozen"/>
      <selection activeCell="I7" sqref="I7"/>
      <selection pane="topRight" activeCell="I7" sqref="I7"/>
      <selection pane="bottomLeft" activeCell="I7" sqref="I7"/>
      <selection pane="bottomRight" activeCell="I7" sqref="I7"/>
    </sheetView>
  </sheetViews>
  <sheetFormatPr defaultColWidth="9" defaultRowHeight="24" x14ac:dyDescent="0.2"/>
  <cols>
    <col min="1" max="1" width="9" style="73"/>
    <col min="2" max="2" width="18.75" style="73" bestFit="1" customWidth="1"/>
    <col min="3" max="3" width="23.125" style="73" customWidth="1"/>
    <col min="4" max="4" width="52.25" style="73" customWidth="1"/>
    <col min="5" max="6" width="13.125" style="73" customWidth="1"/>
    <col min="7" max="7" width="16.25" style="73" customWidth="1"/>
    <col min="8" max="8" width="32" style="73" customWidth="1"/>
    <col min="9" max="10" width="13" style="73" customWidth="1"/>
    <col min="11" max="11" width="26.25" style="73" customWidth="1"/>
    <col min="12" max="12" width="12.75" style="73" customWidth="1"/>
    <col min="13" max="13" width="23.75" style="73" customWidth="1"/>
    <col min="14" max="14" width="26.125" style="73" customWidth="1"/>
    <col min="15" max="56" width="9" style="5"/>
    <col min="57" max="16384" width="9" style="73"/>
  </cols>
  <sheetData>
    <row r="1" spans="1:15" ht="52.5" customHeight="1" x14ac:dyDescent="0.2">
      <c r="A1" s="74"/>
      <c r="B1" s="75" t="s">
        <v>44</v>
      </c>
      <c r="C1" s="76" t="s">
        <v>45</v>
      </c>
      <c r="D1" s="76"/>
      <c r="E1" s="76"/>
      <c r="F1" s="76"/>
      <c r="G1" s="76"/>
      <c r="H1" s="76"/>
      <c r="I1" s="76"/>
      <c r="J1" s="77"/>
      <c r="K1" s="77"/>
      <c r="L1" s="77"/>
      <c r="M1" s="78" t="s">
        <v>2</v>
      </c>
      <c r="N1" s="79"/>
      <c r="O1" s="80"/>
    </row>
    <row r="2" spans="1:15" ht="30.75" x14ac:dyDescent="0.2">
      <c r="A2" s="81"/>
      <c r="B2" s="82" t="s">
        <v>3</v>
      </c>
      <c r="C2" s="83" t="s">
        <v>4</v>
      </c>
      <c r="D2" s="84"/>
      <c r="E2" s="85"/>
      <c r="F2" s="85"/>
      <c r="G2" s="86"/>
      <c r="H2" s="84"/>
      <c r="I2" s="84"/>
      <c r="J2" s="84"/>
      <c r="K2" s="84"/>
      <c r="L2" s="84"/>
      <c r="M2" s="7" t="s">
        <v>5</v>
      </c>
      <c r="N2" s="13"/>
      <c r="O2" s="87"/>
    </row>
    <row r="3" spans="1:15" s="5" customFormat="1" ht="27.75" x14ac:dyDescent="0.2">
      <c r="A3" s="81"/>
      <c r="B3" s="88"/>
      <c r="C3" s="15" t="s">
        <v>7</v>
      </c>
      <c r="D3" s="15" t="s">
        <v>46</v>
      </c>
      <c r="F3" s="15"/>
      <c r="M3" s="89"/>
      <c r="N3" s="89"/>
    </row>
    <row r="4" spans="1:15" ht="138.75" x14ac:dyDescent="0.2">
      <c r="A4" s="90" t="s">
        <v>9</v>
      </c>
      <c r="B4" s="91" t="s">
        <v>47</v>
      </c>
      <c r="C4" s="91"/>
      <c r="D4" s="90" t="s">
        <v>48</v>
      </c>
      <c r="E4" s="92" t="s">
        <v>49</v>
      </c>
      <c r="F4" s="93" t="s">
        <v>50</v>
      </c>
      <c r="G4" s="93" t="s">
        <v>51</v>
      </c>
      <c r="H4" s="93" t="s">
        <v>52</v>
      </c>
      <c r="I4" s="93" t="s">
        <v>53</v>
      </c>
      <c r="J4" s="93" t="s">
        <v>54</v>
      </c>
      <c r="K4" s="93" t="s">
        <v>55</v>
      </c>
      <c r="L4" s="93" t="s">
        <v>56</v>
      </c>
      <c r="M4" s="93" t="s">
        <v>57</v>
      </c>
      <c r="N4" s="90" t="s">
        <v>58</v>
      </c>
    </row>
    <row r="5" spans="1:15" s="5" customFormat="1" x14ac:dyDescent="0.2">
      <c r="A5" s="94">
        <v>1</v>
      </c>
      <c r="B5" s="95" t="s">
        <v>59</v>
      </c>
      <c r="C5" s="96"/>
      <c r="D5" s="94" t="s">
        <v>60</v>
      </c>
      <c r="E5" s="94" t="s">
        <v>61</v>
      </c>
      <c r="F5" s="94" t="s">
        <v>62</v>
      </c>
      <c r="G5" s="97">
        <f>VLOOKUP(D5,'[1]000'!$F$19:$G$31,2,0)</f>
        <v>1</v>
      </c>
      <c r="H5" s="94" t="s">
        <v>63</v>
      </c>
      <c r="I5" s="98" t="s">
        <v>64</v>
      </c>
      <c r="J5" s="94" t="s">
        <v>65</v>
      </c>
      <c r="K5" s="94" t="s">
        <v>66</v>
      </c>
      <c r="L5" s="94" t="s">
        <v>67</v>
      </c>
      <c r="M5" s="94" t="s">
        <v>68</v>
      </c>
      <c r="N5" s="94" t="s">
        <v>69</v>
      </c>
    </row>
    <row r="6" spans="1:15" s="5" customFormat="1" x14ac:dyDescent="0.2">
      <c r="A6" s="94">
        <v>2</v>
      </c>
      <c r="B6" s="95" t="s">
        <v>70</v>
      </c>
      <c r="C6" s="96"/>
      <c r="D6" s="94" t="s">
        <v>71</v>
      </c>
      <c r="E6" s="94" t="s">
        <v>72</v>
      </c>
      <c r="F6" s="94" t="s">
        <v>62</v>
      </c>
      <c r="G6" s="97">
        <f>VLOOKUP(D6,'[1]000'!$F$19:$G$31,2,0)</f>
        <v>0.8</v>
      </c>
      <c r="H6" s="94" t="s">
        <v>73</v>
      </c>
      <c r="I6" s="98" t="s">
        <v>74</v>
      </c>
      <c r="J6" s="94" t="s">
        <v>75</v>
      </c>
      <c r="K6" s="94" t="s">
        <v>76</v>
      </c>
      <c r="L6" s="94" t="s">
        <v>67</v>
      </c>
      <c r="M6" s="94" t="s">
        <v>4</v>
      </c>
      <c r="N6" s="94" t="s">
        <v>77</v>
      </c>
    </row>
    <row r="7" spans="1:15" s="5" customFormat="1" x14ac:dyDescent="0.2">
      <c r="A7" s="94">
        <v>3</v>
      </c>
      <c r="B7" s="95" t="s">
        <v>78</v>
      </c>
      <c r="C7" s="96"/>
      <c r="D7" s="94" t="s">
        <v>71</v>
      </c>
      <c r="E7" s="94" t="s">
        <v>72</v>
      </c>
      <c r="F7" s="94" t="s">
        <v>62</v>
      </c>
      <c r="G7" s="97">
        <f>VLOOKUP(D7,'[1]000'!$F$19:$G$31,2,0)</f>
        <v>0.8</v>
      </c>
      <c r="H7" s="94" t="s">
        <v>73</v>
      </c>
      <c r="I7" s="98" t="s">
        <v>74</v>
      </c>
      <c r="J7" s="94" t="s">
        <v>79</v>
      </c>
      <c r="K7" s="94" t="s">
        <v>80</v>
      </c>
      <c r="L7" s="94" t="s">
        <v>67</v>
      </c>
      <c r="M7" s="94" t="s">
        <v>4</v>
      </c>
      <c r="N7" s="94" t="s">
        <v>77</v>
      </c>
    </row>
    <row r="8" spans="1:15" s="5" customFormat="1" x14ac:dyDescent="0.2">
      <c r="A8" s="94">
        <v>4</v>
      </c>
      <c r="B8" s="95" t="s">
        <v>81</v>
      </c>
      <c r="C8" s="96"/>
      <c r="D8" s="94" t="s">
        <v>82</v>
      </c>
      <c r="E8" s="94" t="s">
        <v>72</v>
      </c>
      <c r="F8" s="94" t="s">
        <v>62</v>
      </c>
      <c r="G8" s="97">
        <f>VLOOKUP(D8,'[1]000'!$F$19:$G$31,2,0)</f>
        <v>0.6</v>
      </c>
      <c r="H8" s="94" t="s">
        <v>83</v>
      </c>
      <c r="I8" s="98" t="s">
        <v>74</v>
      </c>
      <c r="J8" s="94" t="s">
        <v>84</v>
      </c>
      <c r="K8" s="94" t="s">
        <v>85</v>
      </c>
      <c r="L8" s="94" t="s">
        <v>86</v>
      </c>
      <c r="M8" s="94" t="s">
        <v>87</v>
      </c>
      <c r="N8" s="94" t="s">
        <v>88</v>
      </c>
    </row>
    <row r="9" spans="1:15" s="5" customFormat="1" x14ac:dyDescent="0.2">
      <c r="A9" s="99">
        <v>5</v>
      </c>
      <c r="B9" s="95" t="s">
        <v>89</v>
      </c>
      <c r="C9" s="96"/>
      <c r="D9" s="94" t="s">
        <v>60</v>
      </c>
      <c r="E9" s="94" t="s">
        <v>61</v>
      </c>
      <c r="F9" s="94" t="s">
        <v>62</v>
      </c>
      <c r="G9" s="97">
        <f>VLOOKUP(D9,'[1]000'!$F$19:$G$31,2,0)</f>
        <v>1</v>
      </c>
      <c r="H9" s="94" t="s">
        <v>63</v>
      </c>
      <c r="I9" s="98" t="s">
        <v>64</v>
      </c>
      <c r="J9" s="94" t="s">
        <v>90</v>
      </c>
      <c r="K9" s="94" t="s">
        <v>91</v>
      </c>
      <c r="L9" s="94" t="s">
        <v>67</v>
      </c>
      <c r="M9" s="94" t="s">
        <v>68</v>
      </c>
      <c r="N9" s="94" t="s">
        <v>69</v>
      </c>
    </row>
    <row r="10" spans="1:15" s="5" customFormat="1" x14ac:dyDescent="0.2">
      <c r="A10" s="99">
        <v>6</v>
      </c>
      <c r="B10" s="100" t="s">
        <v>92</v>
      </c>
      <c r="C10" s="96"/>
      <c r="D10" s="94" t="s">
        <v>60</v>
      </c>
      <c r="E10" s="94" t="s">
        <v>61</v>
      </c>
      <c r="F10" s="94" t="s">
        <v>62</v>
      </c>
      <c r="G10" s="97">
        <f>VLOOKUP(D10,'[1]000'!$F$19:$G$31,2,0)</f>
        <v>1</v>
      </c>
      <c r="H10" s="94" t="s">
        <v>63</v>
      </c>
      <c r="I10" s="98" t="s">
        <v>64</v>
      </c>
      <c r="J10" s="94" t="s">
        <v>93</v>
      </c>
      <c r="K10" s="94" t="s">
        <v>94</v>
      </c>
      <c r="L10" s="94" t="s">
        <v>67</v>
      </c>
      <c r="M10" s="94" t="s">
        <v>68</v>
      </c>
      <c r="N10" s="94" t="s">
        <v>69</v>
      </c>
    </row>
    <row r="11" spans="1:15" s="5" customFormat="1" x14ac:dyDescent="0.2">
      <c r="A11" s="99">
        <v>7</v>
      </c>
      <c r="B11" s="100" t="s">
        <v>95</v>
      </c>
      <c r="C11" s="96"/>
      <c r="D11" s="94" t="s">
        <v>60</v>
      </c>
      <c r="E11" s="94" t="s">
        <v>61</v>
      </c>
      <c r="F11" s="94" t="s">
        <v>62</v>
      </c>
      <c r="G11" s="97">
        <f>VLOOKUP(D11,'[1]000'!$F$19:$G$31,2,0)</f>
        <v>1</v>
      </c>
      <c r="H11" s="94" t="s">
        <v>63</v>
      </c>
      <c r="I11" s="98" t="s">
        <v>64</v>
      </c>
      <c r="J11" s="94" t="s">
        <v>96</v>
      </c>
      <c r="K11" s="94" t="s">
        <v>97</v>
      </c>
      <c r="L11" s="94" t="s">
        <v>67</v>
      </c>
      <c r="M11" s="94" t="s">
        <v>68</v>
      </c>
      <c r="N11" s="94" t="s">
        <v>69</v>
      </c>
    </row>
    <row r="12" spans="1:15" s="5" customFormat="1" x14ac:dyDescent="0.2">
      <c r="A12" s="99">
        <v>8</v>
      </c>
      <c r="B12" s="95" t="s">
        <v>98</v>
      </c>
      <c r="C12" s="96"/>
      <c r="D12" s="94" t="s">
        <v>60</v>
      </c>
      <c r="E12" s="94" t="s">
        <v>61</v>
      </c>
      <c r="F12" s="94" t="s">
        <v>62</v>
      </c>
      <c r="G12" s="97">
        <f>VLOOKUP(D12,'[1]000'!$F$19:$G$31,2,0)</f>
        <v>1</v>
      </c>
      <c r="H12" s="94" t="s">
        <v>63</v>
      </c>
      <c r="I12" s="98" t="s">
        <v>64</v>
      </c>
      <c r="J12" s="94" t="s">
        <v>99</v>
      </c>
      <c r="K12" s="94" t="s">
        <v>100</v>
      </c>
      <c r="L12" s="94" t="s">
        <v>67</v>
      </c>
      <c r="M12" s="94" t="s">
        <v>68</v>
      </c>
      <c r="N12" s="94" t="s">
        <v>69</v>
      </c>
    </row>
    <row r="13" spans="1:15" s="5" customFormat="1" x14ac:dyDescent="0.2">
      <c r="A13" s="99">
        <v>9</v>
      </c>
      <c r="B13" s="95" t="s">
        <v>101</v>
      </c>
      <c r="C13" s="96"/>
      <c r="D13" s="94" t="s">
        <v>60</v>
      </c>
      <c r="E13" s="94" t="s">
        <v>61</v>
      </c>
      <c r="F13" s="94" t="s">
        <v>62</v>
      </c>
      <c r="G13" s="97">
        <f>VLOOKUP(D13,'[1]000'!$F$19:$G$31,2,0)</f>
        <v>1</v>
      </c>
      <c r="H13" s="94" t="s">
        <v>63</v>
      </c>
      <c r="I13" s="98" t="s">
        <v>64</v>
      </c>
      <c r="J13" s="94" t="s">
        <v>102</v>
      </c>
      <c r="K13" s="94" t="s">
        <v>103</v>
      </c>
      <c r="L13" s="94" t="s">
        <v>67</v>
      </c>
      <c r="M13" s="94" t="s">
        <v>68</v>
      </c>
      <c r="N13" s="94" t="s">
        <v>69</v>
      </c>
    </row>
    <row r="14" spans="1:15" s="5" customFormat="1" x14ac:dyDescent="0.2">
      <c r="A14" s="99">
        <v>10</v>
      </c>
      <c r="B14" s="95" t="s">
        <v>104</v>
      </c>
      <c r="C14" s="96"/>
      <c r="D14" s="94" t="s">
        <v>82</v>
      </c>
      <c r="E14" s="94" t="s">
        <v>72</v>
      </c>
      <c r="F14" s="94" t="s">
        <v>62</v>
      </c>
      <c r="G14" s="97">
        <f>VLOOKUP(D14,'[1]000'!$F$19:$G$31,2,0)</f>
        <v>0.6</v>
      </c>
      <c r="H14" s="94" t="s">
        <v>105</v>
      </c>
      <c r="I14" s="98" t="s">
        <v>106</v>
      </c>
      <c r="J14" s="94"/>
      <c r="K14" s="94" t="s">
        <v>107</v>
      </c>
      <c r="L14" s="94" t="s">
        <v>86</v>
      </c>
      <c r="M14" s="94" t="s">
        <v>4</v>
      </c>
      <c r="N14" s="94" t="s">
        <v>108</v>
      </c>
    </row>
    <row r="15" spans="1:15" s="5" customFormat="1" x14ac:dyDescent="0.2">
      <c r="A15" s="99">
        <v>11</v>
      </c>
      <c r="B15" s="95" t="s">
        <v>109</v>
      </c>
      <c r="C15" s="96"/>
      <c r="D15" s="94" t="s">
        <v>82</v>
      </c>
      <c r="E15" s="94" t="s">
        <v>72</v>
      </c>
      <c r="F15" s="94" t="s">
        <v>62</v>
      </c>
      <c r="G15" s="97">
        <f>VLOOKUP(D15,'[1]000'!$F$19:$G$31,2,0)</f>
        <v>0.6</v>
      </c>
      <c r="H15" s="94" t="s">
        <v>110</v>
      </c>
      <c r="I15" s="98" t="s">
        <v>111</v>
      </c>
      <c r="J15" s="94"/>
      <c r="K15" s="94" t="s">
        <v>112</v>
      </c>
      <c r="L15" s="94" t="s">
        <v>86</v>
      </c>
      <c r="M15" s="94" t="s">
        <v>4</v>
      </c>
      <c r="N15" s="94" t="s">
        <v>113</v>
      </c>
    </row>
    <row r="16" spans="1:15" s="5" customFormat="1" x14ac:dyDescent="0.2">
      <c r="A16" s="99">
        <v>12</v>
      </c>
      <c r="B16" s="95" t="s">
        <v>114</v>
      </c>
      <c r="C16" s="96"/>
      <c r="D16" s="94" t="s">
        <v>82</v>
      </c>
      <c r="E16" s="94" t="s">
        <v>72</v>
      </c>
      <c r="F16" s="94" t="s">
        <v>62</v>
      </c>
      <c r="G16" s="97">
        <f>VLOOKUP(D16,'[1]000'!$F$19:$G$31,2,0)</f>
        <v>0.6</v>
      </c>
      <c r="H16" s="94" t="s">
        <v>115</v>
      </c>
      <c r="I16" s="98" t="s">
        <v>116</v>
      </c>
      <c r="J16" s="94"/>
      <c r="K16" s="94" t="s">
        <v>117</v>
      </c>
      <c r="L16" s="94" t="s">
        <v>86</v>
      </c>
      <c r="M16" s="94" t="s">
        <v>4</v>
      </c>
      <c r="N16" s="94" t="s">
        <v>113</v>
      </c>
    </row>
    <row r="17" spans="1:14" s="5" customFormat="1" x14ac:dyDescent="0.2">
      <c r="A17" s="99">
        <v>13</v>
      </c>
      <c r="B17" s="95" t="s">
        <v>118</v>
      </c>
      <c r="C17" s="96"/>
      <c r="D17" s="94" t="s">
        <v>82</v>
      </c>
      <c r="E17" s="94" t="s">
        <v>72</v>
      </c>
      <c r="F17" s="94" t="s">
        <v>62</v>
      </c>
      <c r="G17" s="97">
        <f>VLOOKUP(D17,'[1]000'!$F$19:$G$31,2,0)</f>
        <v>0.6</v>
      </c>
      <c r="H17" s="94" t="s">
        <v>119</v>
      </c>
      <c r="I17" s="98" t="s">
        <v>120</v>
      </c>
      <c r="J17" s="94" t="s">
        <v>121</v>
      </c>
      <c r="K17" s="94" t="s">
        <v>122</v>
      </c>
      <c r="L17" s="94" t="s">
        <v>86</v>
      </c>
      <c r="M17" s="94" t="s">
        <v>123</v>
      </c>
      <c r="N17" s="94" t="s">
        <v>124</v>
      </c>
    </row>
    <row r="18" spans="1:14" s="5" customFormat="1" x14ac:dyDescent="0.2">
      <c r="A18" s="99">
        <v>14</v>
      </c>
      <c r="B18" s="95" t="s">
        <v>125</v>
      </c>
      <c r="C18" s="96"/>
      <c r="D18" s="94" t="s">
        <v>82</v>
      </c>
      <c r="E18" s="94" t="s">
        <v>72</v>
      </c>
      <c r="F18" s="94" t="s">
        <v>62</v>
      </c>
      <c r="G18" s="97">
        <f>VLOOKUP(D18,'[1]000'!$F$19:$G$31,2,0)</f>
        <v>0.6</v>
      </c>
      <c r="H18" s="94" t="s">
        <v>126</v>
      </c>
      <c r="I18" s="98" t="s">
        <v>127</v>
      </c>
      <c r="J18" s="94"/>
      <c r="K18" s="94" t="s">
        <v>128</v>
      </c>
      <c r="L18" s="94" t="s">
        <v>86</v>
      </c>
      <c r="M18" s="94" t="s">
        <v>129</v>
      </c>
      <c r="N18" s="94" t="s">
        <v>130</v>
      </c>
    </row>
    <row r="19" spans="1:14" s="5" customFormat="1" x14ac:dyDescent="0.2">
      <c r="A19" s="99">
        <v>15</v>
      </c>
      <c r="B19" s="95" t="s">
        <v>131</v>
      </c>
      <c r="C19" s="96"/>
      <c r="D19" s="94" t="s">
        <v>82</v>
      </c>
      <c r="E19" s="94" t="s">
        <v>72</v>
      </c>
      <c r="F19" s="94" t="s">
        <v>62</v>
      </c>
      <c r="G19" s="97">
        <f>VLOOKUP(D19,'[1]000'!$F$19:$G$31,2,0)</f>
        <v>0.6</v>
      </c>
      <c r="H19" s="94" t="s">
        <v>132</v>
      </c>
      <c r="I19" s="98" t="s">
        <v>111</v>
      </c>
      <c r="J19" s="94"/>
      <c r="K19" s="94" t="s">
        <v>133</v>
      </c>
      <c r="L19" s="94" t="s">
        <v>86</v>
      </c>
      <c r="M19" s="94" t="s">
        <v>129</v>
      </c>
      <c r="N19" s="94" t="s">
        <v>134</v>
      </c>
    </row>
    <row r="20" spans="1:14" s="5" customFormat="1" x14ac:dyDescent="0.2">
      <c r="A20" s="99">
        <v>16</v>
      </c>
      <c r="B20" s="95" t="s">
        <v>135</v>
      </c>
      <c r="C20" s="96"/>
      <c r="D20" s="94" t="s">
        <v>82</v>
      </c>
      <c r="E20" s="94" t="s">
        <v>72</v>
      </c>
      <c r="F20" s="94" t="s">
        <v>62</v>
      </c>
      <c r="G20" s="97">
        <f>VLOOKUP(D20,'[1]000'!$F$19:$G$31,2,0)</f>
        <v>0.6</v>
      </c>
      <c r="H20" s="94" t="s">
        <v>136</v>
      </c>
      <c r="I20" s="98" t="s">
        <v>137</v>
      </c>
      <c r="J20" s="101" t="s">
        <v>138</v>
      </c>
      <c r="K20" s="101" t="s">
        <v>139</v>
      </c>
      <c r="L20" s="94" t="s">
        <v>67</v>
      </c>
      <c r="M20" s="94" t="s">
        <v>129</v>
      </c>
      <c r="N20" s="94" t="s">
        <v>134</v>
      </c>
    </row>
    <row r="21" spans="1:14" s="5" customFormat="1" x14ac:dyDescent="0.2">
      <c r="A21" s="99">
        <v>17</v>
      </c>
      <c r="B21" s="95" t="s">
        <v>140</v>
      </c>
      <c r="C21" s="96"/>
      <c r="D21" s="94" t="s">
        <v>82</v>
      </c>
      <c r="E21" s="94" t="s">
        <v>72</v>
      </c>
      <c r="F21" s="94" t="s">
        <v>62</v>
      </c>
      <c r="G21" s="97">
        <f>VLOOKUP(D21,'[1]000'!$F$19:$G$31,2,0)</f>
        <v>0.6</v>
      </c>
      <c r="H21" s="94" t="s">
        <v>83</v>
      </c>
      <c r="I21" s="98" t="s">
        <v>141</v>
      </c>
      <c r="J21" s="94" t="s">
        <v>142</v>
      </c>
      <c r="K21" s="94" t="s">
        <v>143</v>
      </c>
      <c r="L21" s="94" t="s">
        <v>86</v>
      </c>
      <c r="M21" s="94" t="s">
        <v>129</v>
      </c>
      <c r="N21" s="94" t="s">
        <v>134</v>
      </c>
    </row>
    <row r="22" spans="1:14" s="5" customFormat="1" x14ac:dyDescent="0.2">
      <c r="A22" s="99">
        <v>18</v>
      </c>
      <c r="B22" s="95" t="s">
        <v>144</v>
      </c>
      <c r="C22" s="96"/>
      <c r="D22" s="94" t="s">
        <v>82</v>
      </c>
      <c r="E22" s="94" t="s">
        <v>72</v>
      </c>
      <c r="F22" s="94" t="s">
        <v>62</v>
      </c>
      <c r="G22" s="97">
        <f>VLOOKUP(D22,'[1]000'!$F$19:$G$31,2,0)</f>
        <v>0.6</v>
      </c>
      <c r="H22" s="94" t="s">
        <v>83</v>
      </c>
      <c r="I22" s="98" t="s">
        <v>141</v>
      </c>
      <c r="J22" s="94" t="s">
        <v>145</v>
      </c>
      <c r="K22" s="94" t="s">
        <v>146</v>
      </c>
      <c r="L22" s="94" t="s">
        <v>86</v>
      </c>
      <c r="M22" s="94" t="s">
        <v>129</v>
      </c>
      <c r="N22" s="94" t="s">
        <v>134</v>
      </c>
    </row>
    <row r="23" spans="1:14" s="5" customFormat="1" x14ac:dyDescent="0.2">
      <c r="A23" s="99">
        <v>19</v>
      </c>
      <c r="B23" s="95" t="s">
        <v>147</v>
      </c>
      <c r="C23" s="96"/>
      <c r="D23" s="94" t="s">
        <v>82</v>
      </c>
      <c r="E23" s="94" t="s">
        <v>72</v>
      </c>
      <c r="F23" s="94" t="s">
        <v>62</v>
      </c>
      <c r="G23" s="97">
        <f>VLOOKUP(D23,'[1]000'!$F$19:$G$31,2,0)</f>
        <v>0.6</v>
      </c>
      <c r="H23" s="94" t="s">
        <v>132</v>
      </c>
      <c r="I23" s="98" t="s">
        <v>111</v>
      </c>
      <c r="J23" s="94" t="s">
        <v>148</v>
      </c>
      <c r="K23" s="94" t="s">
        <v>149</v>
      </c>
      <c r="L23" s="94" t="s">
        <v>86</v>
      </c>
      <c r="M23" s="94" t="s">
        <v>129</v>
      </c>
      <c r="N23" s="94" t="s">
        <v>134</v>
      </c>
    </row>
    <row r="24" spans="1:14" s="5" customFormat="1" x14ac:dyDescent="0.2">
      <c r="A24" s="99">
        <v>20</v>
      </c>
      <c r="B24" s="95" t="s">
        <v>135</v>
      </c>
      <c r="C24" s="96"/>
      <c r="D24" s="94" t="s">
        <v>82</v>
      </c>
      <c r="E24" s="94" t="s">
        <v>72</v>
      </c>
      <c r="F24" s="94" t="s">
        <v>62</v>
      </c>
      <c r="G24" s="97">
        <f>VLOOKUP(D24,'[1]000'!$F$19:$G$31,2,0)</f>
        <v>0.6</v>
      </c>
      <c r="H24" s="94" t="s">
        <v>136</v>
      </c>
      <c r="I24" s="98" t="s">
        <v>150</v>
      </c>
      <c r="J24" s="94" t="s">
        <v>138</v>
      </c>
      <c r="K24" s="94" t="s">
        <v>151</v>
      </c>
      <c r="L24" s="94" t="s">
        <v>86</v>
      </c>
      <c r="M24" s="94" t="s">
        <v>129</v>
      </c>
      <c r="N24" s="94" t="s">
        <v>134</v>
      </c>
    </row>
    <row r="25" spans="1:14" s="5" customFormat="1" x14ac:dyDescent="0.2">
      <c r="A25" s="94">
        <v>21</v>
      </c>
      <c r="B25" s="95" t="s">
        <v>152</v>
      </c>
      <c r="C25" s="96"/>
      <c r="D25" s="94" t="s">
        <v>82</v>
      </c>
      <c r="E25" s="94" t="s">
        <v>72</v>
      </c>
      <c r="F25" s="94" t="s">
        <v>62</v>
      </c>
      <c r="G25" s="97">
        <f>VLOOKUP(D25,'[2]000'!$F$19:$G$31,2,0)</f>
        <v>0.6</v>
      </c>
      <c r="H25" s="94" t="s">
        <v>153</v>
      </c>
      <c r="I25" s="98" t="s">
        <v>154</v>
      </c>
      <c r="J25" s="94"/>
      <c r="K25" s="94" t="s">
        <v>155</v>
      </c>
      <c r="L25" s="94" t="s">
        <v>86</v>
      </c>
      <c r="M25" s="94" t="s">
        <v>4</v>
      </c>
      <c r="N25" s="94" t="s">
        <v>108</v>
      </c>
    </row>
    <row r="26" spans="1:14" s="5" customFormat="1" x14ac:dyDescent="0.2">
      <c r="A26" s="94">
        <v>22</v>
      </c>
      <c r="B26" s="95" t="s">
        <v>156</v>
      </c>
      <c r="C26" s="96"/>
      <c r="D26" s="94" t="s">
        <v>60</v>
      </c>
      <c r="E26" s="94" t="s">
        <v>61</v>
      </c>
      <c r="F26" s="94" t="s">
        <v>62</v>
      </c>
      <c r="G26" s="97">
        <f>VLOOKUP(D26,'[2]000'!$F$19:$G$31,2,0)</f>
        <v>1</v>
      </c>
      <c r="H26" s="94" t="s">
        <v>157</v>
      </c>
      <c r="I26" s="98" t="s">
        <v>158</v>
      </c>
      <c r="J26" s="94" t="s">
        <v>159</v>
      </c>
      <c r="K26" s="94" t="s">
        <v>160</v>
      </c>
      <c r="L26" s="94" t="s">
        <v>86</v>
      </c>
      <c r="M26" s="94" t="s">
        <v>4</v>
      </c>
      <c r="N26" s="94" t="s">
        <v>161</v>
      </c>
    </row>
    <row r="27" spans="1:14" s="5" customFormat="1" x14ac:dyDescent="0.2">
      <c r="A27" s="94">
        <v>23</v>
      </c>
      <c r="B27" s="95" t="s">
        <v>162</v>
      </c>
      <c r="C27" s="96"/>
      <c r="D27" s="94" t="s">
        <v>82</v>
      </c>
      <c r="E27" s="94" t="s">
        <v>72</v>
      </c>
      <c r="F27" s="94" t="s">
        <v>62</v>
      </c>
      <c r="G27" s="97">
        <f>VLOOKUP(D27,'[2]000'!$F$19:$G$31,2,0)</f>
        <v>0.6</v>
      </c>
      <c r="H27" s="94" t="s">
        <v>163</v>
      </c>
      <c r="I27" s="98" t="s">
        <v>164</v>
      </c>
      <c r="J27" s="94" t="s">
        <v>165</v>
      </c>
      <c r="K27" s="94" t="s">
        <v>166</v>
      </c>
      <c r="L27" s="94" t="s">
        <v>86</v>
      </c>
      <c r="M27" s="94" t="s">
        <v>4</v>
      </c>
      <c r="N27" s="94" t="s">
        <v>113</v>
      </c>
    </row>
    <row r="28" spans="1:14" s="5" customFormat="1" x14ac:dyDescent="0.2">
      <c r="A28" s="94">
        <v>24</v>
      </c>
      <c r="B28" s="95"/>
      <c r="C28" s="96"/>
      <c r="D28" s="94" t="s">
        <v>62</v>
      </c>
      <c r="E28" s="94" t="s">
        <v>62</v>
      </c>
      <c r="F28" s="94" t="s">
        <v>62</v>
      </c>
      <c r="G28" s="97" t="e">
        <f>VLOOKUP(D28,'[1]000'!$F$19:$G$31,2,0)</f>
        <v>#N/A</v>
      </c>
      <c r="H28" s="94"/>
      <c r="I28" s="98"/>
      <c r="J28" s="94"/>
      <c r="K28" s="94"/>
      <c r="L28" s="94"/>
      <c r="M28" s="94"/>
      <c r="N28" s="94"/>
    </row>
    <row r="29" spans="1:14" s="5" customFormat="1" x14ac:dyDescent="0.2">
      <c r="A29" s="94">
        <v>25</v>
      </c>
      <c r="B29" s="95"/>
      <c r="C29" s="96"/>
      <c r="D29" s="94" t="s">
        <v>62</v>
      </c>
      <c r="E29" s="94" t="s">
        <v>62</v>
      </c>
      <c r="F29" s="94" t="s">
        <v>62</v>
      </c>
      <c r="G29" s="97" t="e">
        <f>VLOOKUP(D29,'[1]000'!$F$19:$G$31,2,0)</f>
        <v>#N/A</v>
      </c>
      <c r="H29" s="94"/>
      <c r="I29" s="98"/>
      <c r="J29" s="94"/>
      <c r="K29" s="94"/>
      <c r="L29" s="94"/>
      <c r="M29" s="94"/>
      <c r="N29" s="94"/>
    </row>
    <row r="30" spans="1:14" s="5" customFormat="1" x14ac:dyDescent="0.2">
      <c r="A30" s="94">
        <v>26</v>
      </c>
      <c r="B30" s="95"/>
      <c r="C30" s="96"/>
      <c r="D30" s="94" t="s">
        <v>62</v>
      </c>
      <c r="E30" s="94" t="s">
        <v>62</v>
      </c>
      <c r="F30" s="94" t="s">
        <v>62</v>
      </c>
      <c r="G30" s="97" t="e">
        <f>VLOOKUP(D30,'[1]000'!$F$19:$G$31,2,0)</f>
        <v>#N/A</v>
      </c>
      <c r="H30" s="94"/>
      <c r="I30" s="98"/>
      <c r="J30" s="94"/>
      <c r="K30" s="94"/>
      <c r="L30" s="94"/>
      <c r="M30" s="94"/>
      <c r="N30" s="94"/>
    </row>
    <row r="31" spans="1:14" s="5" customFormat="1" x14ac:dyDescent="0.2">
      <c r="A31" s="94">
        <v>27</v>
      </c>
      <c r="B31" s="95"/>
      <c r="C31" s="96"/>
      <c r="D31" s="94" t="s">
        <v>62</v>
      </c>
      <c r="E31" s="94" t="s">
        <v>62</v>
      </c>
      <c r="F31" s="94" t="s">
        <v>62</v>
      </c>
      <c r="G31" s="97" t="e">
        <f>VLOOKUP(D31,'[1]000'!$F$19:$G$31,2,0)</f>
        <v>#N/A</v>
      </c>
      <c r="H31" s="94"/>
      <c r="I31" s="98"/>
      <c r="J31" s="94"/>
      <c r="K31" s="94"/>
      <c r="L31" s="94"/>
      <c r="M31" s="94"/>
      <c r="N31" s="94"/>
    </row>
    <row r="32" spans="1:14" s="5" customFormat="1" x14ac:dyDescent="0.2">
      <c r="A32" s="94">
        <v>28</v>
      </c>
      <c r="B32" s="95"/>
      <c r="C32" s="96"/>
      <c r="D32" s="94" t="s">
        <v>62</v>
      </c>
      <c r="E32" s="94" t="s">
        <v>62</v>
      </c>
      <c r="F32" s="94" t="s">
        <v>62</v>
      </c>
      <c r="G32" s="97" t="e">
        <f>VLOOKUP(D32,'[1]000'!$F$19:$G$31,2,0)</f>
        <v>#N/A</v>
      </c>
      <c r="H32" s="94"/>
      <c r="I32" s="98"/>
      <c r="J32" s="94"/>
      <c r="K32" s="94"/>
      <c r="L32" s="94"/>
      <c r="M32" s="94"/>
      <c r="N32" s="94"/>
    </row>
    <row r="33" spans="1:14" s="5" customFormat="1" x14ac:dyDescent="0.2">
      <c r="A33" s="94">
        <v>29</v>
      </c>
      <c r="B33" s="95"/>
      <c r="C33" s="96"/>
      <c r="D33" s="94" t="s">
        <v>62</v>
      </c>
      <c r="E33" s="94" t="s">
        <v>62</v>
      </c>
      <c r="F33" s="94" t="s">
        <v>62</v>
      </c>
      <c r="G33" s="97" t="e">
        <f>VLOOKUP(D33,'[1]000'!$F$19:$G$31,2,0)</f>
        <v>#N/A</v>
      </c>
      <c r="H33" s="94"/>
      <c r="I33" s="98"/>
      <c r="J33" s="94"/>
      <c r="K33" s="94"/>
      <c r="L33" s="94"/>
      <c r="M33" s="94"/>
      <c r="N33" s="94"/>
    </row>
    <row r="34" spans="1:14" s="5" customFormat="1" x14ac:dyDescent="0.2">
      <c r="A34" s="94">
        <v>30</v>
      </c>
      <c r="B34" s="95"/>
      <c r="C34" s="96"/>
      <c r="D34" s="94" t="s">
        <v>62</v>
      </c>
      <c r="E34" s="94" t="s">
        <v>62</v>
      </c>
      <c r="F34" s="94" t="s">
        <v>62</v>
      </c>
      <c r="G34" s="97" t="e">
        <f>VLOOKUP(D34,'[1]000'!$F$19:$G$31,2,0)</f>
        <v>#N/A</v>
      </c>
      <c r="H34" s="94"/>
      <c r="I34" s="98"/>
      <c r="J34" s="94"/>
      <c r="K34" s="94"/>
      <c r="L34" s="94"/>
      <c r="M34" s="94"/>
      <c r="N34" s="94"/>
    </row>
    <row r="35" spans="1:14" s="5" customFormat="1" x14ac:dyDescent="0.2">
      <c r="A35" s="94">
        <v>31</v>
      </c>
      <c r="B35" s="95"/>
      <c r="C35" s="96"/>
      <c r="D35" s="94" t="s">
        <v>62</v>
      </c>
      <c r="E35" s="94" t="s">
        <v>62</v>
      </c>
      <c r="F35" s="94" t="s">
        <v>62</v>
      </c>
      <c r="G35" s="97" t="e">
        <f>VLOOKUP(D35,'[1]000'!$F$19:$G$31,2,0)</f>
        <v>#N/A</v>
      </c>
      <c r="H35" s="94"/>
      <c r="I35" s="98"/>
      <c r="J35" s="94"/>
      <c r="K35" s="94"/>
      <c r="L35" s="94"/>
      <c r="M35" s="94"/>
      <c r="N35" s="94"/>
    </row>
    <row r="36" spans="1:14" s="5" customFormat="1" x14ac:dyDescent="0.2">
      <c r="A36" s="94">
        <v>32</v>
      </c>
      <c r="B36" s="95"/>
      <c r="C36" s="96"/>
      <c r="D36" s="94" t="s">
        <v>62</v>
      </c>
      <c r="E36" s="94" t="s">
        <v>62</v>
      </c>
      <c r="F36" s="94" t="s">
        <v>62</v>
      </c>
      <c r="G36" s="97" t="e">
        <f>VLOOKUP(D36,'[1]000'!$F$19:$G$31,2,0)</f>
        <v>#N/A</v>
      </c>
      <c r="H36" s="94"/>
      <c r="I36" s="98"/>
      <c r="J36" s="94"/>
      <c r="K36" s="94"/>
      <c r="L36" s="94"/>
      <c r="M36" s="94"/>
      <c r="N36" s="94"/>
    </row>
    <row r="37" spans="1:14" s="5" customFormat="1" x14ac:dyDescent="0.2">
      <c r="A37" s="94">
        <v>33</v>
      </c>
      <c r="B37" s="95"/>
      <c r="C37" s="96"/>
      <c r="D37" s="94" t="s">
        <v>62</v>
      </c>
      <c r="E37" s="94" t="s">
        <v>62</v>
      </c>
      <c r="F37" s="94" t="s">
        <v>62</v>
      </c>
      <c r="G37" s="97" t="e">
        <f>VLOOKUP(D37,'[1]000'!$F$19:$G$31,2,0)</f>
        <v>#N/A</v>
      </c>
      <c r="H37" s="94"/>
      <c r="I37" s="98"/>
      <c r="J37" s="94"/>
      <c r="K37" s="94"/>
      <c r="L37" s="94"/>
      <c r="M37" s="94"/>
      <c r="N37" s="94"/>
    </row>
    <row r="38" spans="1:14" s="5" customFormat="1" x14ac:dyDescent="0.2">
      <c r="A38" s="94">
        <v>34</v>
      </c>
      <c r="B38" s="95"/>
      <c r="C38" s="96"/>
      <c r="D38" s="94" t="s">
        <v>62</v>
      </c>
      <c r="E38" s="94" t="s">
        <v>62</v>
      </c>
      <c r="F38" s="94" t="s">
        <v>62</v>
      </c>
      <c r="G38" s="97" t="e">
        <f>VLOOKUP(D38,'[1]000'!$F$19:$G$31,2,0)</f>
        <v>#N/A</v>
      </c>
      <c r="H38" s="94"/>
      <c r="I38" s="98"/>
      <c r="J38" s="94"/>
      <c r="K38" s="94"/>
      <c r="L38" s="94"/>
      <c r="M38" s="94"/>
      <c r="N38" s="94"/>
    </row>
    <row r="39" spans="1:14" s="5" customFormat="1" x14ac:dyDescent="0.2">
      <c r="A39" s="94">
        <v>35</v>
      </c>
      <c r="B39" s="95"/>
      <c r="C39" s="96"/>
      <c r="D39" s="94" t="s">
        <v>62</v>
      </c>
      <c r="E39" s="94" t="s">
        <v>62</v>
      </c>
      <c r="F39" s="94" t="s">
        <v>62</v>
      </c>
      <c r="G39" s="97" t="e">
        <f>VLOOKUP(D39,'[1]000'!$F$19:$G$31,2,0)</f>
        <v>#N/A</v>
      </c>
      <c r="H39" s="94"/>
      <c r="I39" s="98"/>
      <c r="J39" s="94"/>
      <c r="K39" s="94"/>
      <c r="L39" s="94"/>
      <c r="M39" s="94"/>
      <c r="N39" s="94"/>
    </row>
    <row r="40" spans="1:14" s="5" customFormat="1" x14ac:dyDescent="0.2">
      <c r="A40" s="94">
        <v>36</v>
      </c>
      <c r="B40" s="95"/>
      <c r="C40" s="96"/>
      <c r="D40" s="94" t="s">
        <v>62</v>
      </c>
      <c r="E40" s="94" t="s">
        <v>62</v>
      </c>
      <c r="F40" s="94" t="s">
        <v>62</v>
      </c>
      <c r="G40" s="97" t="e">
        <f>VLOOKUP(D40,'[1]000'!$F$19:$G$31,2,0)</f>
        <v>#N/A</v>
      </c>
      <c r="H40" s="94"/>
      <c r="I40" s="98"/>
      <c r="J40" s="94"/>
      <c r="K40" s="94"/>
      <c r="L40" s="94"/>
      <c r="M40" s="94"/>
      <c r="N40" s="94"/>
    </row>
    <row r="41" spans="1:14" s="5" customFormat="1" x14ac:dyDescent="0.2">
      <c r="A41" s="94">
        <v>37</v>
      </c>
      <c r="B41" s="95"/>
      <c r="C41" s="96"/>
      <c r="D41" s="94" t="s">
        <v>62</v>
      </c>
      <c r="E41" s="94" t="s">
        <v>62</v>
      </c>
      <c r="F41" s="94" t="s">
        <v>62</v>
      </c>
      <c r="G41" s="97" t="e">
        <f>VLOOKUP(D41,'[1]000'!$F$19:$G$31,2,0)</f>
        <v>#N/A</v>
      </c>
      <c r="H41" s="94"/>
      <c r="I41" s="98"/>
      <c r="J41" s="94"/>
      <c r="K41" s="94"/>
      <c r="L41" s="94"/>
      <c r="M41" s="94"/>
      <c r="N41" s="94"/>
    </row>
    <row r="42" spans="1:14" s="5" customFormat="1" x14ac:dyDescent="0.2">
      <c r="A42" s="94">
        <v>38</v>
      </c>
      <c r="B42" s="95"/>
      <c r="C42" s="96"/>
      <c r="D42" s="94" t="s">
        <v>62</v>
      </c>
      <c r="E42" s="94" t="s">
        <v>62</v>
      </c>
      <c r="F42" s="94" t="s">
        <v>62</v>
      </c>
      <c r="G42" s="97" t="e">
        <f>VLOOKUP(D42,'[1]000'!$F$19:$G$31,2,0)</f>
        <v>#N/A</v>
      </c>
      <c r="H42" s="94"/>
      <c r="I42" s="98"/>
      <c r="J42" s="94"/>
      <c r="K42" s="94"/>
      <c r="L42" s="94"/>
      <c r="M42" s="94"/>
      <c r="N42" s="94"/>
    </row>
    <row r="43" spans="1:14" s="5" customFormat="1" x14ac:dyDescent="0.2">
      <c r="A43" s="94">
        <v>39</v>
      </c>
      <c r="B43" s="95"/>
      <c r="C43" s="96"/>
      <c r="D43" s="94" t="s">
        <v>62</v>
      </c>
      <c r="E43" s="94" t="s">
        <v>62</v>
      </c>
      <c r="F43" s="94" t="s">
        <v>62</v>
      </c>
      <c r="G43" s="97" t="e">
        <f>VLOOKUP(D43,'[1]000'!$F$19:$G$31,2,0)</f>
        <v>#N/A</v>
      </c>
      <c r="H43" s="94"/>
      <c r="I43" s="98"/>
      <c r="J43" s="94"/>
      <c r="K43" s="94"/>
      <c r="L43" s="94"/>
      <c r="M43" s="94"/>
      <c r="N43" s="94"/>
    </row>
    <row r="44" spans="1:14" s="5" customFormat="1" x14ac:dyDescent="0.2">
      <c r="A44" s="94">
        <v>40</v>
      </c>
      <c r="B44" s="95"/>
      <c r="C44" s="96"/>
      <c r="D44" s="94" t="s">
        <v>62</v>
      </c>
      <c r="E44" s="94" t="s">
        <v>62</v>
      </c>
      <c r="F44" s="94" t="s">
        <v>62</v>
      </c>
      <c r="G44" s="97" t="e">
        <f>VLOOKUP(D44,'[1]000'!$F$19:$G$31,2,0)</f>
        <v>#N/A</v>
      </c>
      <c r="H44" s="94"/>
      <c r="I44" s="98"/>
      <c r="J44" s="94"/>
      <c r="K44" s="94"/>
      <c r="L44" s="94"/>
      <c r="M44" s="94"/>
      <c r="N44" s="94"/>
    </row>
    <row r="45" spans="1:14" s="5" customFormat="1" x14ac:dyDescent="0.2">
      <c r="A45" s="94">
        <v>41</v>
      </c>
      <c r="B45" s="95"/>
      <c r="C45" s="96"/>
      <c r="D45" s="94" t="s">
        <v>62</v>
      </c>
      <c r="E45" s="94" t="s">
        <v>62</v>
      </c>
      <c r="F45" s="94" t="s">
        <v>62</v>
      </c>
      <c r="G45" s="97" t="e">
        <f>VLOOKUP(D45,'[1]000'!$F$19:$G$31,2,0)</f>
        <v>#N/A</v>
      </c>
      <c r="H45" s="94"/>
      <c r="I45" s="98"/>
      <c r="J45" s="94"/>
      <c r="K45" s="94"/>
      <c r="L45" s="94"/>
      <c r="M45" s="94"/>
      <c r="N45" s="94"/>
    </row>
    <row r="46" spans="1:14" s="5" customFormat="1" x14ac:dyDescent="0.2">
      <c r="A46" s="94">
        <v>42</v>
      </c>
      <c r="B46" s="95"/>
      <c r="C46" s="96"/>
      <c r="D46" s="94" t="s">
        <v>62</v>
      </c>
      <c r="E46" s="94" t="s">
        <v>62</v>
      </c>
      <c r="F46" s="94" t="s">
        <v>62</v>
      </c>
      <c r="G46" s="97" t="e">
        <f>VLOOKUP(D46,'[1]000'!$F$19:$G$31,2,0)</f>
        <v>#N/A</v>
      </c>
      <c r="H46" s="94"/>
      <c r="I46" s="98"/>
      <c r="J46" s="94"/>
      <c r="K46" s="94"/>
      <c r="L46" s="94"/>
      <c r="M46" s="94"/>
      <c r="N46" s="94"/>
    </row>
    <row r="47" spans="1:14" s="5" customFormat="1" x14ac:dyDescent="0.2">
      <c r="A47" s="94">
        <v>43</v>
      </c>
      <c r="B47" s="95"/>
      <c r="C47" s="96"/>
      <c r="D47" s="94" t="s">
        <v>62</v>
      </c>
      <c r="E47" s="94" t="s">
        <v>62</v>
      </c>
      <c r="F47" s="94" t="s">
        <v>62</v>
      </c>
      <c r="G47" s="97" t="e">
        <f>VLOOKUP(D47,'[1]000'!$F$19:$G$31,2,0)</f>
        <v>#N/A</v>
      </c>
      <c r="H47" s="94"/>
      <c r="I47" s="98"/>
      <c r="J47" s="94"/>
      <c r="K47" s="94"/>
      <c r="L47" s="94"/>
      <c r="M47" s="94"/>
      <c r="N47" s="94"/>
    </row>
    <row r="48" spans="1:14" s="5" customFormat="1" x14ac:dyDescent="0.2">
      <c r="A48" s="94">
        <v>44</v>
      </c>
      <c r="B48" s="95"/>
      <c r="C48" s="96"/>
      <c r="D48" s="94" t="s">
        <v>62</v>
      </c>
      <c r="E48" s="94" t="s">
        <v>62</v>
      </c>
      <c r="F48" s="94" t="s">
        <v>62</v>
      </c>
      <c r="G48" s="97" t="e">
        <f>VLOOKUP(D48,'[1]000'!$F$19:$G$31,2,0)</f>
        <v>#N/A</v>
      </c>
      <c r="H48" s="94"/>
      <c r="I48" s="98"/>
      <c r="J48" s="94"/>
      <c r="K48" s="94"/>
      <c r="L48" s="94"/>
      <c r="M48" s="94"/>
      <c r="N48" s="94"/>
    </row>
    <row r="49" spans="1:14" s="5" customFormat="1" x14ac:dyDescent="0.2">
      <c r="A49" s="94">
        <v>45</v>
      </c>
      <c r="B49" s="95"/>
      <c r="C49" s="96"/>
      <c r="D49" s="94" t="s">
        <v>62</v>
      </c>
      <c r="E49" s="94" t="s">
        <v>62</v>
      </c>
      <c r="F49" s="94" t="s">
        <v>62</v>
      </c>
      <c r="G49" s="97" t="e">
        <f>VLOOKUP(D49,'[1]000'!$F$19:$G$31,2,0)</f>
        <v>#N/A</v>
      </c>
      <c r="H49" s="94"/>
      <c r="I49" s="98"/>
      <c r="J49" s="94"/>
      <c r="K49" s="94"/>
      <c r="L49" s="94"/>
      <c r="M49" s="94"/>
      <c r="N49" s="94"/>
    </row>
    <row r="50" spans="1:14" s="5" customFormat="1" x14ac:dyDescent="0.2">
      <c r="A50" s="94">
        <v>46</v>
      </c>
      <c r="B50" s="95"/>
      <c r="C50" s="96"/>
      <c r="D50" s="94" t="s">
        <v>62</v>
      </c>
      <c r="E50" s="94" t="s">
        <v>62</v>
      </c>
      <c r="F50" s="94" t="s">
        <v>62</v>
      </c>
      <c r="G50" s="97" t="e">
        <f>VLOOKUP(D50,'[3]000'!$F$19:$G$31,2,0)</f>
        <v>#N/A</v>
      </c>
      <c r="H50" s="94"/>
      <c r="I50" s="98"/>
      <c r="J50" s="94"/>
      <c r="K50" s="94"/>
      <c r="L50" s="94"/>
      <c r="M50" s="94"/>
      <c r="N50" s="94"/>
    </row>
    <row r="51" spans="1:14" s="5" customFormat="1" x14ac:dyDescent="0.2">
      <c r="A51" s="94">
        <v>47</v>
      </c>
      <c r="B51" s="95"/>
      <c r="C51" s="96"/>
      <c r="D51" s="94" t="s">
        <v>62</v>
      </c>
      <c r="E51" s="94" t="s">
        <v>62</v>
      </c>
      <c r="F51" s="94" t="s">
        <v>62</v>
      </c>
      <c r="G51" s="97" t="e">
        <f>VLOOKUP(D51,'[3]000'!$F$19:$G$31,2,0)</f>
        <v>#N/A</v>
      </c>
      <c r="H51" s="94"/>
      <c r="I51" s="98"/>
      <c r="J51" s="94"/>
      <c r="K51" s="94"/>
      <c r="L51" s="94"/>
      <c r="M51" s="94"/>
      <c r="N51" s="94"/>
    </row>
    <row r="52" spans="1:14" s="5" customFormat="1" x14ac:dyDescent="0.2">
      <c r="A52" s="94">
        <v>48</v>
      </c>
      <c r="B52" s="95"/>
      <c r="C52" s="96"/>
      <c r="D52" s="94" t="s">
        <v>62</v>
      </c>
      <c r="E52" s="94" t="s">
        <v>62</v>
      </c>
      <c r="F52" s="94" t="s">
        <v>62</v>
      </c>
      <c r="G52" s="97" t="e">
        <f>VLOOKUP(D52,'[3]000'!$F$19:$G$31,2,0)</f>
        <v>#N/A</v>
      </c>
      <c r="H52" s="94"/>
      <c r="I52" s="98"/>
      <c r="J52" s="94"/>
      <c r="K52" s="94"/>
      <c r="L52" s="94"/>
      <c r="M52" s="94"/>
      <c r="N52" s="94"/>
    </row>
    <row r="53" spans="1:14" s="5" customFormat="1" x14ac:dyDescent="0.2">
      <c r="A53" s="94">
        <v>49</v>
      </c>
      <c r="B53" s="95"/>
      <c r="C53" s="96"/>
      <c r="D53" s="94" t="s">
        <v>62</v>
      </c>
      <c r="E53" s="94" t="s">
        <v>62</v>
      </c>
      <c r="F53" s="94" t="s">
        <v>62</v>
      </c>
      <c r="G53" s="97" t="e">
        <f>VLOOKUP(D53,'[3]000'!$F$19:$G$31,2,0)</f>
        <v>#N/A</v>
      </c>
      <c r="H53" s="94"/>
      <c r="I53" s="98"/>
      <c r="J53" s="94"/>
      <c r="K53" s="94"/>
      <c r="L53" s="94"/>
      <c r="M53" s="94"/>
      <c r="N53" s="94"/>
    </row>
    <row r="54" spans="1:14" s="5" customFormat="1" x14ac:dyDescent="0.2">
      <c r="A54" s="94">
        <v>50</v>
      </c>
      <c r="B54" s="95"/>
      <c r="C54" s="96"/>
      <c r="D54" s="94" t="s">
        <v>62</v>
      </c>
      <c r="E54" s="94" t="s">
        <v>62</v>
      </c>
      <c r="F54" s="94" t="s">
        <v>62</v>
      </c>
      <c r="G54" s="97" t="e">
        <f>VLOOKUP(D54,'[3]000'!$F$19:$G$31,2,0)</f>
        <v>#N/A</v>
      </c>
      <c r="H54" s="94"/>
      <c r="I54" s="98"/>
      <c r="J54" s="94"/>
      <c r="K54" s="94"/>
      <c r="L54" s="94"/>
      <c r="M54" s="94"/>
      <c r="N54" s="94"/>
    </row>
    <row r="55" spans="1:14" s="5" customFormat="1" x14ac:dyDescent="0.2">
      <c r="A55" s="94">
        <v>51</v>
      </c>
      <c r="B55" s="95"/>
      <c r="C55" s="96"/>
      <c r="D55" s="94" t="s">
        <v>62</v>
      </c>
      <c r="E55" s="94" t="s">
        <v>62</v>
      </c>
      <c r="F55" s="94" t="s">
        <v>62</v>
      </c>
      <c r="G55" s="97" t="e">
        <f>VLOOKUP(D55,'[3]000'!$F$19:$G$31,2,0)</f>
        <v>#N/A</v>
      </c>
      <c r="H55" s="94"/>
      <c r="I55" s="98"/>
      <c r="J55" s="94"/>
      <c r="K55" s="94"/>
      <c r="L55" s="94"/>
      <c r="M55" s="94"/>
      <c r="N55" s="94"/>
    </row>
    <row r="56" spans="1:14" s="5" customFormat="1" x14ac:dyDescent="0.2">
      <c r="A56" s="94">
        <v>52</v>
      </c>
      <c r="B56" s="95"/>
      <c r="C56" s="96"/>
      <c r="D56" s="94" t="s">
        <v>62</v>
      </c>
      <c r="E56" s="94" t="s">
        <v>62</v>
      </c>
      <c r="F56" s="94" t="s">
        <v>62</v>
      </c>
      <c r="G56" s="97" t="e">
        <f>VLOOKUP(D56,'[3]000'!$F$19:$G$31,2,0)</f>
        <v>#N/A</v>
      </c>
      <c r="H56" s="94"/>
      <c r="I56" s="98"/>
      <c r="J56" s="94"/>
      <c r="K56" s="94"/>
      <c r="L56" s="94"/>
      <c r="M56" s="94"/>
      <c r="N56" s="94"/>
    </row>
    <row r="57" spans="1:14" s="5" customFormat="1" x14ac:dyDescent="0.2">
      <c r="A57" s="94">
        <v>53</v>
      </c>
      <c r="B57" s="95"/>
      <c r="C57" s="96"/>
      <c r="D57" s="94" t="s">
        <v>62</v>
      </c>
      <c r="E57" s="94" t="s">
        <v>62</v>
      </c>
      <c r="F57" s="94" t="s">
        <v>62</v>
      </c>
      <c r="G57" s="97" t="e">
        <f>VLOOKUP(D57,'[3]000'!$F$19:$G$31,2,0)</f>
        <v>#N/A</v>
      </c>
      <c r="H57" s="94"/>
      <c r="I57" s="98"/>
      <c r="J57" s="94"/>
      <c r="K57" s="94"/>
      <c r="L57" s="94"/>
      <c r="M57" s="94"/>
      <c r="N57" s="94"/>
    </row>
    <row r="58" spans="1:14" s="5" customFormat="1" x14ac:dyDescent="0.2">
      <c r="A58" s="94">
        <v>54</v>
      </c>
      <c r="B58" s="95"/>
      <c r="C58" s="96"/>
      <c r="D58" s="94" t="s">
        <v>62</v>
      </c>
      <c r="E58" s="94" t="s">
        <v>62</v>
      </c>
      <c r="F58" s="94" t="s">
        <v>62</v>
      </c>
      <c r="G58" s="97" t="e">
        <f>VLOOKUP(D58,'[3]000'!$F$19:$G$31,2,0)</f>
        <v>#N/A</v>
      </c>
      <c r="H58" s="94"/>
      <c r="I58" s="98"/>
      <c r="J58" s="94"/>
      <c r="K58" s="94"/>
      <c r="L58" s="94"/>
      <c r="M58" s="94"/>
      <c r="N58" s="94"/>
    </row>
    <row r="59" spans="1:14" s="5" customFormat="1" x14ac:dyDescent="0.2">
      <c r="A59" s="94">
        <v>55</v>
      </c>
      <c r="B59" s="95"/>
      <c r="C59" s="96"/>
      <c r="D59" s="94" t="s">
        <v>62</v>
      </c>
      <c r="E59" s="94" t="s">
        <v>62</v>
      </c>
      <c r="F59" s="94" t="s">
        <v>62</v>
      </c>
      <c r="G59" s="97" t="e">
        <f>VLOOKUP(D59,'[3]000'!$F$19:$G$31,2,0)</f>
        <v>#N/A</v>
      </c>
      <c r="H59" s="94"/>
      <c r="I59" s="98"/>
      <c r="J59" s="94"/>
      <c r="K59" s="94"/>
      <c r="L59" s="94"/>
      <c r="M59" s="94"/>
      <c r="N59" s="94"/>
    </row>
    <row r="60" spans="1:14" s="5" customFormat="1" x14ac:dyDescent="0.2">
      <c r="A60" s="94">
        <v>56</v>
      </c>
      <c r="B60" s="95"/>
      <c r="C60" s="96"/>
      <c r="D60" s="94" t="s">
        <v>62</v>
      </c>
      <c r="E60" s="94" t="s">
        <v>62</v>
      </c>
      <c r="F60" s="94" t="s">
        <v>62</v>
      </c>
      <c r="G60" s="97" t="e">
        <f>VLOOKUP(D60,'[3]000'!$F$19:$G$31,2,0)</f>
        <v>#N/A</v>
      </c>
      <c r="H60" s="94"/>
      <c r="I60" s="98"/>
      <c r="J60" s="94"/>
      <c r="K60" s="94"/>
      <c r="L60" s="94"/>
      <c r="M60" s="94"/>
      <c r="N60" s="94"/>
    </row>
    <row r="61" spans="1:14" s="5" customFormat="1" x14ac:dyDescent="0.2">
      <c r="A61" s="94">
        <v>57</v>
      </c>
      <c r="B61" s="95"/>
      <c r="C61" s="96"/>
      <c r="D61" s="94" t="s">
        <v>62</v>
      </c>
      <c r="E61" s="94" t="s">
        <v>62</v>
      </c>
      <c r="F61" s="94" t="s">
        <v>62</v>
      </c>
      <c r="G61" s="97" t="e">
        <f>VLOOKUP(D61,'[3]000'!$F$19:$G$31,2,0)</f>
        <v>#N/A</v>
      </c>
      <c r="H61" s="94"/>
      <c r="I61" s="98"/>
      <c r="J61" s="94"/>
      <c r="K61" s="94"/>
      <c r="L61" s="94"/>
      <c r="M61" s="94"/>
      <c r="N61" s="94"/>
    </row>
    <row r="62" spans="1:14" s="5" customFormat="1" x14ac:dyDescent="0.2">
      <c r="A62" s="94">
        <v>58</v>
      </c>
      <c r="B62" s="95"/>
      <c r="C62" s="96"/>
      <c r="D62" s="94" t="s">
        <v>62</v>
      </c>
      <c r="E62" s="94" t="s">
        <v>62</v>
      </c>
      <c r="F62" s="94" t="s">
        <v>62</v>
      </c>
      <c r="G62" s="97" t="e">
        <f>VLOOKUP(D62,'[3]000'!$F$19:$G$31,2,0)</f>
        <v>#N/A</v>
      </c>
      <c r="H62" s="94"/>
      <c r="I62" s="98"/>
      <c r="J62" s="94"/>
      <c r="K62" s="94"/>
      <c r="L62" s="94"/>
      <c r="M62" s="94"/>
      <c r="N62" s="94"/>
    </row>
    <row r="63" spans="1:14" s="5" customFormat="1" x14ac:dyDescent="0.2">
      <c r="A63" s="94">
        <v>59</v>
      </c>
      <c r="B63" s="95"/>
      <c r="C63" s="96"/>
      <c r="D63" s="94" t="s">
        <v>62</v>
      </c>
      <c r="E63" s="94" t="s">
        <v>62</v>
      </c>
      <c r="F63" s="94" t="s">
        <v>62</v>
      </c>
      <c r="G63" s="97" t="e">
        <f>VLOOKUP(D63,'[3]000'!$F$19:$G$31,2,0)</f>
        <v>#N/A</v>
      </c>
      <c r="H63" s="94"/>
      <c r="I63" s="98"/>
      <c r="J63" s="94"/>
      <c r="K63" s="94"/>
      <c r="L63" s="94"/>
      <c r="M63" s="94"/>
      <c r="N63" s="94"/>
    </row>
    <row r="64" spans="1:14" s="5" customFormat="1" x14ac:dyDescent="0.2">
      <c r="A64" s="94">
        <v>60</v>
      </c>
      <c r="B64" s="95"/>
      <c r="C64" s="96"/>
      <c r="D64" s="94" t="s">
        <v>62</v>
      </c>
      <c r="E64" s="94" t="s">
        <v>62</v>
      </c>
      <c r="F64" s="94" t="s">
        <v>62</v>
      </c>
      <c r="G64" s="97" t="e">
        <f>VLOOKUP(D64,'[3]000'!$F$19:$G$31,2,0)</f>
        <v>#N/A</v>
      </c>
      <c r="H64" s="94"/>
      <c r="I64" s="98"/>
      <c r="J64" s="94"/>
      <c r="K64" s="94"/>
      <c r="L64" s="94"/>
      <c r="M64" s="94"/>
      <c r="N64" s="94"/>
    </row>
    <row r="65" spans="1:14" s="5" customFormat="1" x14ac:dyDescent="0.2">
      <c r="A65" s="94">
        <v>61</v>
      </c>
      <c r="B65" s="95"/>
      <c r="C65" s="96"/>
      <c r="D65" s="94" t="s">
        <v>62</v>
      </c>
      <c r="E65" s="94" t="s">
        <v>62</v>
      </c>
      <c r="F65" s="94" t="s">
        <v>62</v>
      </c>
      <c r="G65" s="97" t="e">
        <f>VLOOKUP(D65,'[3]000'!$F$19:$G$31,2,0)</f>
        <v>#N/A</v>
      </c>
      <c r="H65" s="94"/>
      <c r="I65" s="98"/>
      <c r="J65" s="94"/>
      <c r="K65" s="94"/>
      <c r="L65" s="94"/>
      <c r="M65" s="94"/>
      <c r="N65" s="94"/>
    </row>
    <row r="66" spans="1:14" s="5" customFormat="1" x14ac:dyDescent="0.2">
      <c r="A66" s="94">
        <v>62</v>
      </c>
      <c r="B66" s="95"/>
      <c r="C66" s="96"/>
      <c r="D66" s="94" t="s">
        <v>62</v>
      </c>
      <c r="E66" s="94" t="s">
        <v>62</v>
      </c>
      <c r="F66" s="94" t="s">
        <v>62</v>
      </c>
      <c r="G66" s="97" t="e">
        <f>VLOOKUP(D66,'[3]000'!$F$19:$G$31,2,0)</f>
        <v>#N/A</v>
      </c>
      <c r="H66" s="94"/>
      <c r="I66" s="98"/>
      <c r="J66" s="94"/>
      <c r="K66" s="94"/>
      <c r="L66" s="94"/>
      <c r="M66" s="94"/>
      <c r="N66" s="94"/>
    </row>
    <row r="67" spans="1:14" s="5" customFormat="1" x14ac:dyDescent="0.2">
      <c r="A67" s="94">
        <v>63</v>
      </c>
      <c r="B67" s="95"/>
      <c r="C67" s="96"/>
      <c r="D67" s="94" t="s">
        <v>62</v>
      </c>
      <c r="E67" s="94" t="s">
        <v>62</v>
      </c>
      <c r="F67" s="94" t="s">
        <v>62</v>
      </c>
      <c r="G67" s="97" t="e">
        <f>VLOOKUP(D67,'[3]000'!$F$19:$G$31,2,0)</f>
        <v>#N/A</v>
      </c>
      <c r="H67" s="94"/>
      <c r="I67" s="98"/>
      <c r="J67" s="94"/>
      <c r="K67" s="94"/>
      <c r="L67" s="94"/>
      <c r="M67" s="94"/>
      <c r="N67" s="94"/>
    </row>
    <row r="68" spans="1:14" s="5" customFormat="1" x14ac:dyDescent="0.2">
      <c r="A68" s="94">
        <v>64</v>
      </c>
      <c r="B68" s="95"/>
      <c r="C68" s="96"/>
      <c r="D68" s="94" t="s">
        <v>62</v>
      </c>
      <c r="E68" s="94" t="s">
        <v>62</v>
      </c>
      <c r="F68" s="94" t="s">
        <v>62</v>
      </c>
      <c r="G68" s="97" t="e">
        <f>VLOOKUP(D68,'[3]000'!$F$19:$G$31,2,0)</f>
        <v>#N/A</v>
      </c>
      <c r="H68" s="94"/>
      <c r="I68" s="98"/>
      <c r="J68" s="94"/>
      <c r="K68" s="94"/>
      <c r="L68" s="94"/>
      <c r="M68" s="94"/>
      <c r="N68" s="94"/>
    </row>
    <row r="69" spans="1:14" s="5" customFormat="1" x14ac:dyDescent="0.2">
      <c r="A69" s="94">
        <v>65</v>
      </c>
      <c r="B69" s="95"/>
      <c r="C69" s="96"/>
      <c r="D69" s="94" t="s">
        <v>62</v>
      </c>
      <c r="E69" s="94" t="s">
        <v>62</v>
      </c>
      <c r="F69" s="94" t="s">
        <v>62</v>
      </c>
      <c r="G69" s="97" t="e">
        <f>VLOOKUP(D69,'[3]000'!$F$19:$G$31,2,0)</f>
        <v>#N/A</v>
      </c>
      <c r="H69" s="94"/>
      <c r="I69" s="98"/>
      <c r="J69" s="94"/>
      <c r="K69" s="94"/>
      <c r="L69" s="94"/>
      <c r="M69" s="94"/>
      <c r="N69" s="94"/>
    </row>
    <row r="70" spans="1:14" s="5" customFormat="1" x14ac:dyDescent="0.2">
      <c r="A70" s="94">
        <v>66</v>
      </c>
      <c r="B70" s="95"/>
      <c r="C70" s="96"/>
      <c r="D70" s="94" t="s">
        <v>62</v>
      </c>
      <c r="E70" s="94" t="s">
        <v>62</v>
      </c>
      <c r="F70" s="94" t="s">
        <v>62</v>
      </c>
      <c r="G70" s="97" t="e">
        <f>VLOOKUP(D70,'[3]000'!$F$19:$G$31,2,0)</f>
        <v>#N/A</v>
      </c>
      <c r="H70" s="94"/>
      <c r="I70" s="98"/>
      <c r="J70" s="94"/>
      <c r="K70" s="94"/>
      <c r="L70" s="94"/>
      <c r="M70" s="94"/>
      <c r="N70" s="94"/>
    </row>
    <row r="71" spans="1:14" s="5" customFormat="1" x14ac:dyDescent="0.2">
      <c r="A71" s="94">
        <v>67</v>
      </c>
      <c r="B71" s="95"/>
      <c r="C71" s="96"/>
      <c r="D71" s="94" t="s">
        <v>62</v>
      </c>
      <c r="E71" s="94" t="s">
        <v>62</v>
      </c>
      <c r="F71" s="94" t="s">
        <v>62</v>
      </c>
      <c r="G71" s="97" t="e">
        <f>VLOOKUP(D71,'[3]000'!$F$19:$G$31,2,0)</f>
        <v>#N/A</v>
      </c>
      <c r="H71" s="94"/>
      <c r="I71" s="98"/>
      <c r="J71" s="94"/>
      <c r="K71" s="94"/>
      <c r="L71" s="94"/>
      <c r="M71" s="94"/>
      <c r="N71" s="94"/>
    </row>
    <row r="72" spans="1:14" s="5" customFormat="1" x14ac:dyDescent="0.2">
      <c r="A72" s="94">
        <v>68</v>
      </c>
      <c r="B72" s="95"/>
      <c r="C72" s="96"/>
      <c r="D72" s="94" t="s">
        <v>62</v>
      </c>
      <c r="E72" s="94" t="s">
        <v>62</v>
      </c>
      <c r="F72" s="94" t="s">
        <v>62</v>
      </c>
      <c r="G72" s="97" t="e">
        <f>VLOOKUP(D72,'[3]000'!$F$19:$G$31,2,0)</f>
        <v>#N/A</v>
      </c>
      <c r="H72" s="94"/>
      <c r="I72" s="98"/>
      <c r="J72" s="94"/>
      <c r="K72" s="94"/>
      <c r="L72" s="94"/>
      <c r="M72" s="94"/>
      <c r="N72" s="94"/>
    </row>
    <row r="73" spans="1:14" s="5" customFormat="1" x14ac:dyDescent="0.2">
      <c r="A73" s="94">
        <v>69</v>
      </c>
      <c r="B73" s="95"/>
      <c r="C73" s="96"/>
      <c r="D73" s="94" t="s">
        <v>62</v>
      </c>
      <c r="E73" s="94" t="s">
        <v>62</v>
      </c>
      <c r="F73" s="94" t="s">
        <v>62</v>
      </c>
      <c r="G73" s="97" t="e">
        <f>VLOOKUP(D73,'[3]000'!$F$19:$G$31,2,0)</f>
        <v>#N/A</v>
      </c>
      <c r="H73" s="94"/>
      <c r="I73" s="98"/>
      <c r="J73" s="94"/>
      <c r="K73" s="94"/>
      <c r="L73" s="94"/>
      <c r="M73" s="94"/>
      <c r="N73" s="94"/>
    </row>
    <row r="74" spans="1:14" s="5" customFormat="1" x14ac:dyDescent="0.2">
      <c r="A74" s="94">
        <v>70</v>
      </c>
      <c r="B74" s="95"/>
      <c r="C74" s="96"/>
      <c r="D74" s="94" t="s">
        <v>62</v>
      </c>
      <c r="E74" s="94" t="s">
        <v>62</v>
      </c>
      <c r="F74" s="94" t="s">
        <v>62</v>
      </c>
      <c r="G74" s="97" t="e">
        <f>VLOOKUP(D74,'[3]000'!$F$19:$G$31,2,0)</f>
        <v>#N/A</v>
      </c>
      <c r="H74" s="94"/>
      <c r="I74" s="98"/>
      <c r="J74" s="94"/>
      <c r="K74" s="94"/>
      <c r="L74" s="94"/>
      <c r="M74" s="94"/>
      <c r="N74" s="94"/>
    </row>
    <row r="75" spans="1:14" s="5" customFormat="1" x14ac:dyDescent="0.2">
      <c r="A75" s="94">
        <v>71</v>
      </c>
      <c r="B75" s="95"/>
      <c r="C75" s="96"/>
      <c r="D75" s="94" t="s">
        <v>62</v>
      </c>
      <c r="E75" s="94" t="s">
        <v>62</v>
      </c>
      <c r="F75" s="94" t="s">
        <v>62</v>
      </c>
      <c r="G75" s="97" t="e">
        <f>VLOOKUP(D75,'[3]000'!$F$19:$G$31,2,0)</f>
        <v>#N/A</v>
      </c>
      <c r="H75" s="94"/>
      <c r="I75" s="98"/>
      <c r="J75" s="94"/>
      <c r="K75" s="94"/>
      <c r="L75" s="94"/>
      <c r="M75" s="94"/>
      <c r="N75" s="94"/>
    </row>
    <row r="76" spans="1:14" s="5" customFormat="1" x14ac:dyDescent="0.2">
      <c r="A76" s="94">
        <v>72</v>
      </c>
      <c r="B76" s="95"/>
      <c r="C76" s="96"/>
      <c r="D76" s="94" t="s">
        <v>62</v>
      </c>
      <c r="E76" s="94" t="s">
        <v>62</v>
      </c>
      <c r="F76" s="94" t="s">
        <v>62</v>
      </c>
      <c r="G76" s="97" t="e">
        <f>VLOOKUP(D76,'[3]000'!$F$19:$G$31,2,0)</f>
        <v>#N/A</v>
      </c>
      <c r="H76" s="94"/>
      <c r="I76" s="98"/>
      <c r="J76" s="94"/>
      <c r="K76" s="94"/>
      <c r="L76" s="94"/>
      <c r="M76" s="94"/>
      <c r="N76" s="94"/>
    </row>
    <row r="77" spans="1:14" s="5" customFormat="1" x14ac:dyDescent="0.2">
      <c r="A77" s="94">
        <v>73</v>
      </c>
      <c r="B77" s="95"/>
      <c r="C77" s="96"/>
      <c r="D77" s="94" t="s">
        <v>62</v>
      </c>
      <c r="E77" s="94" t="s">
        <v>62</v>
      </c>
      <c r="F77" s="94" t="s">
        <v>62</v>
      </c>
      <c r="G77" s="97" t="e">
        <f>VLOOKUP(D77,'[3]000'!$F$19:$G$31,2,0)</f>
        <v>#N/A</v>
      </c>
      <c r="H77" s="94"/>
      <c r="I77" s="98"/>
      <c r="J77" s="94"/>
      <c r="K77" s="94"/>
      <c r="L77" s="94"/>
      <c r="M77" s="94"/>
      <c r="N77" s="94"/>
    </row>
    <row r="78" spans="1:14" s="5" customFormat="1" x14ac:dyDescent="0.2">
      <c r="A78" s="94">
        <v>74</v>
      </c>
      <c r="B78" s="95"/>
      <c r="C78" s="96"/>
      <c r="D78" s="94" t="s">
        <v>62</v>
      </c>
      <c r="E78" s="94" t="s">
        <v>62</v>
      </c>
      <c r="F78" s="94" t="s">
        <v>62</v>
      </c>
      <c r="G78" s="97" t="e">
        <f>VLOOKUP(D78,'[3]000'!$F$19:$G$31,2,0)</f>
        <v>#N/A</v>
      </c>
      <c r="H78" s="94"/>
      <c r="I78" s="98"/>
      <c r="J78" s="94"/>
      <c r="K78" s="94"/>
      <c r="L78" s="94"/>
      <c r="M78" s="94"/>
      <c r="N78" s="94"/>
    </row>
    <row r="79" spans="1:14" s="5" customFormat="1" x14ac:dyDescent="0.2">
      <c r="A79" s="94">
        <v>75</v>
      </c>
      <c r="B79" s="95"/>
      <c r="C79" s="96"/>
      <c r="D79" s="94" t="s">
        <v>62</v>
      </c>
      <c r="E79" s="94" t="s">
        <v>62</v>
      </c>
      <c r="F79" s="94" t="s">
        <v>62</v>
      </c>
      <c r="G79" s="97" t="e">
        <f>VLOOKUP(D79,'[3]000'!$F$19:$G$31,2,0)</f>
        <v>#N/A</v>
      </c>
      <c r="H79" s="94"/>
      <c r="I79" s="98"/>
      <c r="J79" s="94"/>
      <c r="K79" s="94"/>
      <c r="L79" s="94"/>
      <c r="M79" s="94"/>
      <c r="N79" s="94"/>
    </row>
    <row r="80" spans="1:14" s="5" customFormat="1" x14ac:dyDescent="0.2">
      <c r="A80" s="94">
        <v>76</v>
      </c>
      <c r="B80" s="95"/>
      <c r="C80" s="96"/>
      <c r="D80" s="94" t="s">
        <v>62</v>
      </c>
      <c r="E80" s="94" t="s">
        <v>62</v>
      </c>
      <c r="F80" s="94" t="s">
        <v>62</v>
      </c>
      <c r="G80" s="97" t="e">
        <f>VLOOKUP(D80,'[3]000'!$F$19:$G$31,2,0)</f>
        <v>#N/A</v>
      </c>
      <c r="H80" s="94"/>
      <c r="I80" s="98"/>
      <c r="J80" s="94"/>
      <c r="K80" s="94"/>
      <c r="L80" s="94"/>
      <c r="M80" s="94"/>
      <c r="N80" s="94"/>
    </row>
    <row r="81" spans="1:14" s="5" customFormat="1" x14ac:dyDescent="0.2">
      <c r="A81" s="94">
        <v>77</v>
      </c>
      <c r="B81" s="95"/>
      <c r="C81" s="96"/>
      <c r="D81" s="94" t="s">
        <v>62</v>
      </c>
      <c r="E81" s="94" t="s">
        <v>62</v>
      </c>
      <c r="F81" s="94" t="s">
        <v>62</v>
      </c>
      <c r="G81" s="97" t="e">
        <f>VLOOKUP(D81,'[3]000'!$F$19:$G$31,2,0)</f>
        <v>#N/A</v>
      </c>
      <c r="H81" s="94"/>
      <c r="I81" s="98"/>
      <c r="J81" s="94"/>
      <c r="K81" s="94"/>
      <c r="L81" s="94"/>
      <c r="M81" s="94"/>
      <c r="N81" s="94"/>
    </row>
    <row r="82" spans="1:14" s="5" customFormat="1" x14ac:dyDescent="0.2">
      <c r="A82" s="94">
        <v>78</v>
      </c>
      <c r="B82" s="95"/>
      <c r="C82" s="96"/>
      <c r="D82" s="94" t="s">
        <v>62</v>
      </c>
      <c r="E82" s="94" t="s">
        <v>62</v>
      </c>
      <c r="F82" s="94" t="s">
        <v>62</v>
      </c>
      <c r="G82" s="97" t="e">
        <f>VLOOKUP(D82,'[3]000'!$F$19:$G$31,2,0)</f>
        <v>#N/A</v>
      </c>
      <c r="H82" s="94"/>
      <c r="I82" s="98"/>
      <c r="J82" s="94"/>
      <c r="K82" s="94"/>
      <c r="L82" s="94"/>
      <c r="M82" s="94"/>
      <c r="N82" s="94"/>
    </row>
    <row r="83" spans="1:14" s="5" customFormat="1" x14ac:dyDescent="0.2">
      <c r="A83" s="94">
        <v>79</v>
      </c>
      <c r="B83" s="95"/>
      <c r="C83" s="96"/>
      <c r="D83" s="94" t="s">
        <v>62</v>
      </c>
      <c r="E83" s="94" t="s">
        <v>62</v>
      </c>
      <c r="F83" s="94" t="s">
        <v>62</v>
      </c>
      <c r="G83" s="97" t="e">
        <f>VLOOKUP(D83,'[3]000'!$F$19:$G$31,2,0)</f>
        <v>#N/A</v>
      </c>
      <c r="H83" s="94"/>
      <c r="I83" s="98"/>
      <c r="J83" s="94"/>
      <c r="K83" s="94"/>
      <c r="L83" s="94"/>
      <c r="M83" s="94"/>
      <c r="N83" s="94"/>
    </row>
    <row r="84" spans="1:14" s="5" customFormat="1" x14ac:dyDescent="0.2">
      <c r="A84" s="94">
        <v>80</v>
      </c>
      <c r="B84" s="95"/>
      <c r="C84" s="96"/>
      <c r="D84" s="94" t="s">
        <v>62</v>
      </c>
      <c r="E84" s="94" t="s">
        <v>62</v>
      </c>
      <c r="F84" s="94" t="s">
        <v>62</v>
      </c>
      <c r="G84" s="97" t="e">
        <f>VLOOKUP(D84,'[3]000'!$F$19:$G$31,2,0)</f>
        <v>#N/A</v>
      </c>
      <c r="H84" s="94"/>
      <c r="I84" s="98"/>
      <c r="J84" s="94"/>
      <c r="K84" s="94"/>
      <c r="L84" s="94"/>
      <c r="M84" s="94"/>
      <c r="N84" s="94"/>
    </row>
    <row r="85" spans="1:14" s="5" customFormat="1" x14ac:dyDescent="0.2">
      <c r="A85" s="94">
        <v>81</v>
      </c>
      <c r="B85" s="95"/>
      <c r="C85" s="96"/>
      <c r="D85" s="94" t="s">
        <v>62</v>
      </c>
      <c r="E85" s="94" t="s">
        <v>62</v>
      </c>
      <c r="F85" s="94" t="s">
        <v>62</v>
      </c>
      <c r="G85" s="97" t="e">
        <f>VLOOKUP(D85,'[3]000'!$F$19:$G$31,2,0)</f>
        <v>#N/A</v>
      </c>
      <c r="H85" s="94"/>
      <c r="I85" s="98"/>
      <c r="J85" s="94"/>
      <c r="K85" s="94"/>
      <c r="L85" s="94"/>
      <c r="M85" s="94"/>
      <c r="N85" s="94"/>
    </row>
    <row r="86" spans="1:14" s="5" customFormat="1" x14ac:dyDescent="0.2">
      <c r="A86" s="94">
        <v>82</v>
      </c>
      <c r="B86" s="95"/>
      <c r="C86" s="96"/>
      <c r="D86" s="94" t="s">
        <v>62</v>
      </c>
      <c r="E86" s="94" t="s">
        <v>62</v>
      </c>
      <c r="F86" s="94" t="s">
        <v>62</v>
      </c>
      <c r="G86" s="97" t="e">
        <f>VLOOKUP(D86,'[3]000'!$F$19:$G$31,2,0)</f>
        <v>#N/A</v>
      </c>
      <c r="H86" s="94"/>
      <c r="I86" s="98"/>
      <c r="J86" s="94"/>
      <c r="K86" s="94"/>
      <c r="L86" s="94"/>
      <c r="M86" s="94"/>
      <c r="N86" s="94"/>
    </row>
    <row r="87" spans="1:14" s="5" customFormat="1" x14ac:dyDescent="0.2">
      <c r="A87" s="94">
        <v>83</v>
      </c>
      <c r="B87" s="95"/>
      <c r="C87" s="96"/>
      <c r="D87" s="94" t="s">
        <v>62</v>
      </c>
      <c r="E87" s="94" t="s">
        <v>62</v>
      </c>
      <c r="F87" s="94" t="s">
        <v>62</v>
      </c>
      <c r="G87" s="97" t="e">
        <f>VLOOKUP(D87,'[3]000'!$F$19:$G$31,2,0)</f>
        <v>#N/A</v>
      </c>
      <c r="H87" s="94"/>
      <c r="I87" s="98"/>
      <c r="J87" s="94"/>
      <c r="K87" s="94"/>
      <c r="L87" s="94"/>
      <c r="M87" s="94"/>
      <c r="N87" s="94"/>
    </row>
    <row r="88" spans="1:14" s="5" customFormat="1" x14ac:dyDescent="0.2">
      <c r="A88" s="94">
        <v>84</v>
      </c>
      <c r="B88" s="95"/>
      <c r="C88" s="96"/>
      <c r="D88" s="94" t="s">
        <v>62</v>
      </c>
      <c r="E88" s="94" t="s">
        <v>62</v>
      </c>
      <c r="F88" s="94" t="s">
        <v>62</v>
      </c>
      <c r="G88" s="97" t="e">
        <f>VLOOKUP(D88,'[3]000'!$F$19:$G$31,2,0)</f>
        <v>#N/A</v>
      </c>
      <c r="H88" s="94"/>
      <c r="I88" s="98"/>
      <c r="J88" s="94"/>
      <c r="K88" s="94"/>
      <c r="L88" s="94"/>
      <c r="M88" s="94"/>
      <c r="N88" s="94"/>
    </row>
    <row r="89" spans="1:14" s="5" customFormat="1" x14ac:dyDescent="0.2">
      <c r="A89" s="94">
        <v>85</v>
      </c>
      <c r="B89" s="95"/>
      <c r="C89" s="96"/>
      <c r="D89" s="94" t="s">
        <v>62</v>
      </c>
      <c r="E89" s="94" t="s">
        <v>62</v>
      </c>
      <c r="F89" s="94" t="s">
        <v>62</v>
      </c>
      <c r="G89" s="97" t="e">
        <f>VLOOKUP(D89,'[3]000'!$F$19:$G$31,2,0)</f>
        <v>#N/A</v>
      </c>
      <c r="H89" s="94"/>
      <c r="I89" s="98"/>
      <c r="J89" s="94"/>
      <c r="K89" s="94"/>
      <c r="L89" s="94"/>
      <c r="M89" s="94"/>
      <c r="N89" s="94"/>
    </row>
    <row r="90" spans="1:14" s="5" customFormat="1" x14ac:dyDescent="0.2">
      <c r="A90" s="94">
        <v>86</v>
      </c>
      <c r="B90" s="95"/>
      <c r="C90" s="96"/>
      <c r="D90" s="94" t="s">
        <v>62</v>
      </c>
      <c r="E90" s="94" t="s">
        <v>62</v>
      </c>
      <c r="F90" s="94" t="s">
        <v>62</v>
      </c>
      <c r="G90" s="97" t="e">
        <f>VLOOKUP(D90,'[3]000'!$F$19:$G$31,2,0)</f>
        <v>#N/A</v>
      </c>
      <c r="H90" s="94"/>
      <c r="I90" s="98"/>
      <c r="J90" s="94"/>
      <c r="K90" s="94"/>
      <c r="L90" s="94"/>
      <c r="M90" s="94"/>
      <c r="N90" s="94"/>
    </row>
    <row r="91" spans="1:14" s="5" customFormat="1" x14ac:dyDescent="0.2">
      <c r="A91" s="94">
        <v>87</v>
      </c>
      <c r="B91" s="95"/>
      <c r="C91" s="96"/>
      <c r="D91" s="94" t="s">
        <v>62</v>
      </c>
      <c r="E91" s="94" t="s">
        <v>62</v>
      </c>
      <c r="F91" s="94" t="s">
        <v>62</v>
      </c>
      <c r="G91" s="97" t="e">
        <f>VLOOKUP(D91,'[3]000'!$F$19:$G$31,2,0)</f>
        <v>#N/A</v>
      </c>
      <c r="H91" s="94"/>
      <c r="I91" s="98"/>
      <c r="J91" s="94"/>
      <c r="K91" s="94"/>
      <c r="L91" s="94"/>
      <c r="M91" s="94"/>
      <c r="N91" s="94"/>
    </row>
    <row r="92" spans="1:14" s="5" customFormat="1" x14ac:dyDescent="0.2">
      <c r="A92" s="94">
        <v>88</v>
      </c>
      <c r="B92" s="95"/>
      <c r="C92" s="96"/>
      <c r="D92" s="94" t="s">
        <v>62</v>
      </c>
      <c r="E92" s="94" t="s">
        <v>62</v>
      </c>
      <c r="F92" s="94" t="s">
        <v>62</v>
      </c>
      <c r="G92" s="97" t="e">
        <f>VLOOKUP(D92,'[3]000'!$F$19:$G$31,2,0)</f>
        <v>#N/A</v>
      </c>
      <c r="H92" s="94"/>
      <c r="I92" s="98"/>
      <c r="J92" s="94"/>
      <c r="K92" s="94"/>
      <c r="L92" s="94"/>
      <c r="M92" s="94"/>
      <c r="N92" s="94"/>
    </row>
    <row r="93" spans="1:14" s="5" customFormat="1" x14ac:dyDescent="0.2">
      <c r="A93" s="94">
        <v>89</v>
      </c>
      <c r="B93" s="95"/>
      <c r="C93" s="96"/>
      <c r="D93" s="94" t="s">
        <v>62</v>
      </c>
      <c r="E93" s="94" t="s">
        <v>62</v>
      </c>
      <c r="F93" s="94" t="s">
        <v>62</v>
      </c>
      <c r="G93" s="97" t="e">
        <f>VLOOKUP(D93,'[3]000'!$F$19:$G$31,2,0)</f>
        <v>#N/A</v>
      </c>
      <c r="H93" s="94"/>
      <c r="I93" s="98"/>
      <c r="J93" s="94"/>
      <c r="K93" s="94"/>
      <c r="L93" s="94"/>
      <c r="M93" s="94"/>
      <c r="N93" s="94"/>
    </row>
    <row r="94" spans="1:14" s="5" customFormat="1" x14ac:dyDescent="0.2">
      <c r="A94" s="94">
        <v>90</v>
      </c>
      <c r="B94" s="95"/>
      <c r="C94" s="96"/>
      <c r="D94" s="94" t="s">
        <v>62</v>
      </c>
      <c r="E94" s="94" t="s">
        <v>62</v>
      </c>
      <c r="F94" s="94" t="s">
        <v>62</v>
      </c>
      <c r="G94" s="97" t="e">
        <f>VLOOKUP(D94,'[3]000'!$F$19:$G$31,2,0)</f>
        <v>#N/A</v>
      </c>
      <c r="H94" s="94"/>
      <c r="I94" s="98"/>
      <c r="J94" s="94"/>
      <c r="K94" s="94"/>
      <c r="L94" s="94"/>
      <c r="M94" s="94"/>
      <c r="N94" s="94"/>
    </row>
    <row r="95" spans="1:14" s="5" customFormat="1" x14ac:dyDescent="0.2">
      <c r="A95" s="94">
        <v>91</v>
      </c>
      <c r="B95" s="95"/>
      <c r="C95" s="96"/>
      <c r="D95" s="94" t="s">
        <v>62</v>
      </c>
      <c r="E95" s="94" t="s">
        <v>62</v>
      </c>
      <c r="F95" s="94" t="s">
        <v>62</v>
      </c>
      <c r="G95" s="97" t="e">
        <f>VLOOKUP(D95,'[3]000'!$F$19:$G$31,2,0)</f>
        <v>#N/A</v>
      </c>
      <c r="H95" s="94"/>
      <c r="I95" s="98"/>
      <c r="J95" s="94"/>
      <c r="K95" s="94"/>
      <c r="L95" s="94"/>
      <c r="M95" s="94"/>
      <c r="N95" s="94"/>
    </row>
    <row r="96" spans="1:14" s="5" customFormat="1" x14ac:dyDescent="0.2">
      <c r="A96" s="94">
        <v>92</v>
      </c>
      <c r="B96" s="95"/>
      <c r="C96" s="96"/>
      <c r="D96" s="94" t="s">
        <v>62</v>
      </c>
      <c r="E96" s="94" t="s">
        <v>62</v>
      </c>
      <c r="F96" s="94" t="s">
        <v>62</v>
      </c>
      <c r="G96" s="97" t="e">
        <f>VLOOKUP(D96,'[3]000'!$F$19:$G$31,2,0)</f>
        <v>#N/A</v>
      </c>
      <c r="H96" s="94"/>
      <c r="I96" s="98"/>
      <c r="J96" s="94"/>
      <c r="K96" s="94"/>
      <c r="L96" s="94"/>
      <c r="M96" s="94"/>
      <c r="N96" s="94"/>
    </row>
    <row r="97" spans="1:14" s="5" customFormat="1" x14ac:dyDescent="0.2">
      <c r="A97" s="94">
        <v>93</v>
      </c>
      <c r="B97" s="95"/>
      <c r="C97" s="96"/>
      <c r="D97" s="94" t="s">
        <v>62</v>
      </c>
      <c r="E97" s="94" t="s">
        <v>62</v>
      </c>
      <c r="F97" s="94" t="s">
        <v>62</v>
      </c>
      <c r="G97" s="97" t="e">
        <f>VLOOKUP(D97,'[3]000'!$F$19:$G$31,2,0)</f>
        <v>#N/A</v>
      </c>
      <c r="H97" s="94"/>
      <c r="I97" s="98"/>
      <c r="J97" s="94"/>
      <c r="K97" s="94"/>
      <c r="L97" s="94"/>
      <c r="M97" s="94"/>
      <c r="N97" s="94"/>
    </row>
    <row r="98" spans="1:14" s="5" customFormat="1" x14ac:dyDescent="0.2">
      <c r="A98" s="94">
        <v>94</v>
      </c>
      <c r="B98" s="95"/>
      <c r="C98" s="96"/>
      <c r="D98" s="94" t="s">
        <v>62</v>
      </c>
      <c r="E98" s="94" t="s">
        <v>62</v>
      </c>
      <c r="F98" s="94" t="s">
        <v>62</v>
      </c>
      <c r="G98" s="97" t="e">
        <f>VLOOKUP(D98,'[3]000'!$F$19:$G$31,2,0)</f>
        <v>#N/A</v>
      </c>
      <c r="H98" s="94"/>
      <c r="I98" s="98"/>
      <c r="J98" s="94"/>
      <c r="K98" s="94"/>
      <c r="L98" s="94"/>
      <c r="M98" s="94"/>
      <c r="N98" s="94"/>
    </row>
    <row r="99" spans="1:14" s="5" customFormat="1" x14ac:dyDescent="0.2">
      <c r="A99" s="94">
        <v>95</v>
      </c>
      <c r="B99" s="95"/>
      <c r="C99" s="96"/>
      <c r="D99" s="94" t="s">
        <v>62</v>
      </c>
      <c r="E99" s="94" t="s">
        <v>62</v>
      </c>
      <c r="F99" s="94" t="s">
        <v>62</v>
      </c>
      <c r="G99" s="97" t="e">
        <f>VLOOKUP(D99,'[3]000'!$F$19:$G$31,2,0)</f>
        <v>#N/A</v>
      </c>
      <c r="H99" s="94"/>
      <c r="I99" s="98"/>
      <c r="J99" s="94"/>
      <c r="K99" s="94"/>
      <c r="L99" s="94"/>
      <c r="M99" s="94"/>
      <c r="N99" s="94"/>
    </row>
    <row r="100" spans="1:14" s="5" customFormat="1" x14ac:dyDescent="0.2">
      <c r="A100" s="94">
        <v>96</v>
      </c>
      <c r="B100" s="95"/>
      <c r="C100" s="96"/>
      <c r="D100" s="94" t="s">
        <v>62</v>
      </c>
      <c r="E100" s="94" t="s">
        <v>62</v>
      </c>
      <c r="F100" s="94" t="s">
        <v>62</v>
      </c>
      <c r="G100" s="97" t="e">
        <f>VLOOKUP(D100,'[3]000'!$F$19:$G$31,2,0)</f>
        <v>#N/A</v>
      </c>
      <c r="H100" s="94"/>
      <c r="I100" s="98"/>
      <c r="J100" s="94"/>
      <c r="K100" s="94"/>
      <c r="L100" s="94"/>
      <c r="M100" s="94"/>
      <c r="N100" s="94"/>
    </row>
    <row r="101" spans="1:14" s="5" customFormat="1" x14ac:dyDescent="0.2">
      <c r="A101" s="94">
        <v>97</v>
      </c>
      <c r="B101" s="95"/>
      <c r="C101" s="96"/>
      <c r="D101" s="94" t="s">
        <v>62</v>
      </c>
      <c r="E101" s="94" t="s">
        <v>62</v>
      </c>
      <c r="F101" s="94" t="s">
        <v>62</v>
      </c>
      <c r="G101" s="97" t="e">
        <f>VLOOKUP(D101,'[3]000'!$F$19:$G$31,2,0)</f>
        <v>#N/A</v>
      </c>
      <c r="H101" s="94"/>
      <c r="I101" s="98"/>
      <c r="J101" s="94"/>
      <c r="K101" s="94"/>
      <c r="L101" s="94"/>
      <c r="M101" s="94"/>
      <c r="N101" s="94"/>
    </row>
    <row r="102" spans="1:14" s="5" customFormat="1" x14ac:dyDescent="0.2">
      <c r="A102" s="94">
        <v>98</v>
      </c>
      <c r="B102" s="95"/>
      <c r="C102" s="96"/>
      <c r="D102" s="94" t="s">
        <v>62</v>
      </c>
      <c r="E102" s="94" t="s">
        <v>62</v>
      </c>
      <c r="F102" s="94" t="s">
        <v>62</v>
      </c>
      <c r="G102" s="97" t="e">
        <f>VLOOKUP(D102,'[3]000'!$F$19:$G$31,2,0)</f>
        <v>#N/A</v>
      </c>
      <c r="H102" s="94"/>
      <c r="I102" s="98"/>
      <c r="J102" s="94"/>
      <c r="K102" s="94"/>
      <c r="L102" s="94"/>
      <c r="M102" s="94"/>
      <c r="N102" s="94"/>
    </row>
    <row r="103" spans="1:14" s="5" customFormat="1" x14ac:dyDescent="0.2">
      <c r="A103" s="94">
        <v>99</v>
      </c>
      <c r="B103" s="95"/>
      <c r="C103" s="96"/>
      <c r="D103" s="94" t="s">
        <v>62</v>
      </c>
      <c r="E103" s="94" t="s">
        <v>62</v>
      </c>
      <c r="F103" s="94" t="s">
        <v>62</v>
      </c>
      <c r="G103" s="97" t="e">
        <f>VLOOKUP(D103,'[3]000'!$F$19:$G$31,2,0)</f>
        <v>#N/A</v>
      </c>
      <c r="H103" s="94"/>
      <c r="I103" s="98"/>
      <c r="J103" s="94"/>
      <c r="K103" s="94"/>
      <c r="L103" s="94"/>
      <c r="M103" s="94"/>
      <c r="N103" s="94"/>
    </row>
    <row r="104" spans="1:14" s="5" customFormat="1" x14ac:dyDescent="0.2">
      <c r="A104" s="94">
        <v>100</v>
      </c>
      <c r="B104" s="95"/>
      <c r="C104" s="96"/>
      <c r="D104" s="94" t="s">
        <v>62</v>
      </c>
      <c r="E104" s="94" t="s">
        <v>62</v>
      </c>
      <c r="F104" s="94" t="s">
        <v>62</v>
      </c>
      <c r="G104" s="97" t="e">
        <f>VLOOKUP(D104,'[3]000'!$F$19:$G$31,2,0)</f>
        <v>#N/A</v>
      </c>
      <c r="H104" s="94"/>
      <c r="I104" s="98"/>
      <c r="J104" s="94"/>
      <c r="K104" s="94"/>
      <c r="L104" s="94"/>
      <c r="M104" s="94"/>
      <c r="N104" s="94"/>
    </row>
    <row r="105" spans="1:14" s="5" customFormat="1" x14ac:dyDescent="0.2">
      <c r="A105" s="94">
        <v>101</v>
      </c>
      <c r="B105" s="95"/>
      <c r="C105" s="96"/>
      <c r="D105" s="94" t="s">
        <v>62</v>
      </c>
      <c r="E105" s="94" t="s">
        <v>62</v>
      </c>
      <c r="F105" s="94" t="s">
        <v>62</v>
      </c>
      <c r="G105" s="97" t="e">
        <f>VLOOKUP(D105,'[3]000'!$F$19:$G$31,2,0)</f>
        <v>#N/A</v>
      </c>
      <c r="H105" s="94"/>
      <c r="I105" s="98"/>
      <c r="J105" s="94"/>
      <c r="K105" s="94"/>
      <c r="L105" s="94"/>
      <c r="M105" s="94"/>
      <c r="N105" s="94"/>
    </row>
    <row r="106" spans="1:14" s="5" customFormat="1" x14ac:dyDescent="0.2">
      <c r="A106" s="94">
        <v>102</v>
      </c>
      <c r="B106" s="95"/>
      <c r="C106" s="96"/>
      <c r="D106" s="94" t="s">
        <v>62</v>
      </c>
      <c r="E106" s="94" t="s">
        <v>62</v>
      </c>
      <c r="F106" s="94" t="s">
        <v>62</v>
      </c>
      <c r="G106" s="97" t="e">
        <f>VLOOKUP(D106,'[3]000'!$F$19:$G$31,2,0)</f>
        <v>#N/A</v>
      </c>
      <c r="H106" s="94"/>
      <c r="I106" s="98"/>
      <c r="J106" s="94"/>
      <c r="K106" s="94"/>
      <c r="L106" s="94"/>
      <c r="M106" s="94"/>
      <c r="N106" s="94"/>
    </row>
    <row r="107" spans="1:14" s="5" customFormat="1" x14ac:dyDescent="0.2">
      <c r="A107" s="94">
        <v>103</v>
      </c>
      <c r="B107" s="95"/>
      <c r="C107" s="96"/>
      <c r="D107" s="94" t="s">
        <v>62</v>
      </c>
      <c r="E107" s="94" t="s">
        <v>62</v>
      </c>
      <c r="F107" s="94" t="s">
        <v>62</v>
      </c>
      <c r="G107" s="97" t="e">
        <f>VLOOKUP(D107,'[3]000'!$F$19:$G$31,2,0)</f>
        <v>#N/A</v>
      </c>
      <c r="H107" s="94"/>
      <c r="I107" s="98"/>
      <c r="J107" s="94"/>
      <c r="K107" s="94"/>
      <c r="L107" s="94"/>
      <c r="M107" s="94"/>
      <c r="N107" s="94"/>
    </row>
    <row r="108" spans="1:14" s="5" customFormat="1" x14ac:dyDescent="0.2">
      <c r="A108" s="94">
        <v>104</v>
      </c>
      <c r="B108" s="95"/>
      <c r="C108" s="96"/>
      <c r="D108" s="94" t="s">
        <v>62</v>
      </c>
      <c r="E108" s="94" t="s">
        <v>62</v>
      </c>
      <c r="F108" s="94" t="s">
        <v>62</v>
      </c>
      <c r="G108" s="97" t="e">
        <f>VLOOKUP(D108,'[3]000'!$F$19:$G$31,2,0)</f>
        <v>#N/A</v>
      </c>
      <c r="H108" s="94"/>
      <c r="I108" s="98"/>
      <c r="J108" s="94"/>
      <c r="K108" s="94"/>
      <c r="L108" s="94"/>
      <c r="M108" s="94"/>
      <c r="N108" s="94"/>
    </row>
    <row r="109" spans="1:14" s="5" customFormat="1" x14ac:dyDescent="0.2">
      <c r="A109" s="94">
        <v>105</v>
      </c>
      <c r="B109" s="95"/>
      <c r="C109" s="96"/>
      <c r="D109" s="94" t="s">
        <v>62</v>
      </c>
      <c r="E109" s="94" t="s">
        <v>62</v>
      </c>
      <c r="F109" s="94" t="s">
        <v>62</v>
      </c>
      <c r="G109" s="97" t="e">
        <f>VLOOKUP(D109,'[3]000'!$F$19:$G$31,2,0)</f>
        <v>#N/A</v>
      </c>
      <c r="H109" s="94"/>
      <c r="I109" s="98"/>
      <c r="J109" s="94"/>
      <c r="K109" s="94"/>
      <c r="L109" s="94"/>
      <c r="M109" s="94"/>
      <c r="N109" s="94"/>
    </row>
    <row r="110" spans="1:14" s="5" customFormat="1" x14ac:dyDescent="0.2">
      <c r="A110" s="94">
        <v>106</v>
      </c>
      <c r="B110" s="95"/>
      <c r="C110" s="96"/>
      <c r="D110" s="94" t="s">
        <v>62</v>
      </c>
      <c r="E110" s="94" t="s">
        <v>62</v>
      </c>
      <c r="F110" s="94" t="s">
        <v>62</v>
      </c>
      <c r="G110" s="97" t="e">
        <f>VLOOKUP(D110,'[3]000'!$F$19:$G$31,2,0)</f>
        <v>#N/A</v>
      </c>
      <c r="H110" s="94"/>
      <c r="I110" s="98"/>
      <c r="J110" s="94"/>
      <c r="K110" s="94"/>
      <c r="L110" s="94"/>
      <c r="M110" s="94"/>
      <c r="N110" s="94"/>
    </row>
    <row r="111" spans="1:14" s="5" customFormat="1" x14ac:dyDescent="0.2">
      <c r="A111" s="94">
        <v>107</v>
      </c>
      <c r="B111" s="95"/>
      <c r="C111" s="96"/>
      <c r="D111" s="94" t="s">
        <v>62</v>
      </c>
      <c r="E111" s="94" t="s">
        <v>62</v>
      </c>
      <c r="F111" s="94" t="s">
        <v>62</v>
      </c>
      <c r="G111" s="97" t="e">
        <f>VLOOKUP(D111,'[3]000'!$F$19:$G$31,2,0)</f>
        <v>#N/A</v>
      </c>
      <c r="H111" s="94"/>
      <c r="I111" s="98"/>
      <c r="J111" s="94"/>
      <c r="K111" s="94"/>
      <c r="L111" s="94"/>
      <c r="M111" s="94"/>
      <c r="N111" s="94"/>
    </row>
    <row r="112" spans="1:14" s="5" customFormat="1" x14ac:dyDescent="0.2">
      <c r="A112" s="94">
        <v>108</v>
      </c>
      <c r="B112" s="95"/>
      <c r="C112" s="96"/>
      <c r="D112" s="94" t="s">
        <v>62</v>
      </c>
      <c r="E112" s="94" t="s">
        <v>62</v>
      </c>
      <c r="F112" s="94" t="s">
        <v>62</v>
      </c>
      <c r="G112" s="97" t="e">
        <f>VLOOKUP(D112,'[3]000'!$F$19:$G$31,2,0)</f>
        <v>#N/A</v>
      </c>
      <c r="H112" s="94"/>
      <c r="I112" s="98"/>
      <c r="J112" s="94"/>
      <c r="K112" s="94"/>
      <c r="L112" s="94"/>
      <c r="M112" s="94"/>
      <c r="N112" s="94"/>
    </row>
    <row r="113" spans="1:14" s="5" customFormat="1" x14ac:dyDescent="0.2">
      <c r="A113" s="94">
        <v>109</v>
      </c>
      <c r="B113" s="95"/>
      <c r="C113" s="96"/>
      <c r="D113" s="94" t="s">
        <v>62</v>
      </c>
      <c r="E113" s="94" t="s">
        <v>62</v>
      </c>
      <c r="F113" s="94" t="s">
        <v>62</v>
      </c>
      <c r="G113" s="97" t="e">
        <f>VLOOKUP(D113,'[3]000'!$F$19:$G$31,2,0)</f>
        <v>#N/A</v>
      </c>
      <c r="H113" s="94"/>
      <c r="I113" s="98"/>
      <c r="J113" s="94"/>
      <c r="K113" s="94"/>
      <c r="L113" s="94"/>
      <c r="M113" s="94"/>
      <c r="N113" s="94"/>
    </row>
    <row r="114" spans="1:14" s="5" customFormat="1" x14ac:dyDescent="0.2">
      <c r="A114" s="94">
        <v>110</v>
      </c>
      <c r="B114" s="95"/>
      <c r="C114" s="96"/>
      <c r="D114" s="94" t="s">
        <v>62</v>
      </c>
      <c r="E114" s="94" t="s">
        <v>62</v>
      </c>
      <c r="F114" s="94" t="s">
        <v>62</v>
      </c>
      <c r="G114" s="97" t="e">
        <f>VLOOKUP(D114,'[3]000'!$F$19:$G$31,2,0)</f>
        <v>#N/A</v>
      </c>
      <c r="H114" s="94"/>
      <c r="I114" s="98"/>
      <c r="J114" s="94"/>
      <c r="K114" s="94"/>
      <c r="L114" s="94"/>
      <c r="M114" s="94"/>
      <c r="N114" s="94"/>
    </row>
    <row r="115" spans="1:14" s="5" customFormat="1" x14ac:dyDescent="0.2">
      <c r="A115" s="94">
        <v>111</v>
      </c>
      <c r="B115" s="95"/>
      <c r="C115" s="96"/>
      <c r="D115" s="94" t="s">
        <v>62</v>
      </c>
      <c r="E115" s="94" t="s">
        <v>62</v>
      </c>
      <c r="F115" s="94" t="s">
        <v>62</v>
      </c>
      <c r="G115" s="97" t="e">
        <f>VLOOKUP(D115,'[3]000'!$F$19:$G$31,2,0)</f>
        <v>#N/A</v>
      </c>
      <c r="H115" s="94"/>
      <c r="I115" s="98"/>
      <c r="J115" s="94"/>
      <c r="K115" s="94"/>
      <c r="L115" s="94"/>
      <c r="M115" s="94"/>
      <c r="N115" s="94"/>
    </row>
    <row r="116" spans="1:14" s="5" customFormat="1" x14ac:dyDescent="0.2">
      <c r="A116" s="94">
        <v>112</v>
      </c>
      <c r="B116" s="95"/>
      <c r="C116" s="96"/>
      <c r="D116" s="94" t="s">
        <v>62</v>
      </c>
      <c r="E116" s="94" t="s">
        <v>62</v>
      </c>
      <c r="F116" s="94" t="s">
        <v>62</v>
      </c>
      <c r="G116" s="97" t="e">
        <f>VLOOKUP(D116,'[3]000'!$F$19:$G$31,2,0)</f>
        <v>#N/A</v>
      </c>
      <c r="H116" s="94"/>
      <c r="I116" s="98"/>
      <c r="J116" s="94"/>
      <c r="K116" s="94"/>
      <c r="L116" s="94"/>
      <c r="M116" s="94"/>
      <c r="N116" s="94"/>
    </row>
    <row r="117" spans="1:14" s="5" customFormat="1" x14ac:dyDescent="0.2">
      <c r="A117" s="94">
        <v>113</v>
      </c>
      <c r="B117" s="95"/>
      <c r="C117" s="96"/>
      <c r="D117" s="94" t="s">
        <v>62</v>
      </c>
      <c r="E117" s="94" t="s">
        <v>62</v>
      </c>
      <c r="F117" s="94" t="s">
        <v>62</v>
      </c>
      <c r="G117" s="97" t="e">
        <f>VLOOKUP(D117,'[3]000'!$F$19:$G$31,2,0)</f>
        <v>#N/A</v>
      </c>
      <c r="H117" s="94"/>
      <c r="I117" s="98"/>
      <c r="J117" s="94"/>
      <c r="K117" s="94"/>
      <c r="L117" s="94"/>
      <c r="M117" s="94"/>
      <c r="N117" s="94"/>
    </row>
    <row r="118" spans="1:14" s="5" customFormat="1" x14ac:dyDescent="0.2">
      <c r="A118" s="94">
        <v>114</v>
      </c>
      <c r="B118" s="95"/>
      <c r="C118" s="96"/>
      <c r="D118" s="94" t="s">
        <v>62</v>
      </c>
      <c r="E118" s="94" t="s">
        <v>62</v>
      </c>
      <c r="F118" s="94" t="s">
        <v>62</v>
      </c>
      <c r="G118" s="97" t="e">
        <f>VLOOKUP(D118,'[3]000'!$F$19:$G$31,2,0)</f>
        <v>#N/A</v>
      </c>
      <c r="H118" s="94"/>
      <c r="I118" s="98"/>
      <c r="J118" s="94"/>
      <c r="K118" s="94"/>
      <c r="L118" s="94"/>
      <c r="M118" s="94"/>
      <c r="N118" s="94"/>
    </row>
    <row r="119" spans="1:14" s="5" customFormat="1" x14ac:dyDescent="0.2">
      <c r="A119" s="94">
        <v>115</v>
      </c>
      <c r="B119" s="95"/>
      <c r="C119" s="96"/>
      <c r="D119" s="94" t="s">
        <v>62</v>
      </c>
      <c r="E119" s="94" t="s">
        <v>62</v>
      </c>
      <c r="F119" s="94" t="s">
        <v>62</v>
      </c>
      <c r="G119" s="97" t="e">
        <f>VLOOKUP(D119,'[3]000'!$F$19:$G$31,2,0)</f>
        <v>#N/A</v>
      </c>
      <c r="H119" s="94"/>
      <c r="I119" s="98"/>
      <c r="J119" s="94"/>
      <c r="K119" s="94"/>
      <c r="L119" s="94"/>
      <c r="M119" s="94"/>
      <c r="N119" s="94"/>
    </row>
    <row r="120" spans="1:14" s="5" customFormat="1" x14ac:dyDescent="0.2">
      <c r="A120" s="94">
        <v>116</v>
      </c>
      <c r="B120" s="95"/>
      <c r="C120" s="96"/>
      <c r="D120" s="94" t="s">
        <v>62</v>
      </c>
      <c r="E120" s="94" t="s">
        <v>62</v>
      </c>
      <c r="F120" s="94" t="s">
        <v>62</v>
      </c>
      <c r="G120" s="97" t="e">
        <f>VLOOKUP(D120,'[3]000'!$F$19:$G$31,2,0)</f>
        <v>#N/A</v>
      </c>
      <c r="H120" s="94"/>
      <c r="I120" s="98"/>
      <c r="J120" s="94"/>
      <c r="K120" s="94"/>
      <c r="L120" s="94"/>
      <c r="M120" s="94"/>
      <c r="N120" s="94"/>
    </row>
    <row r="121" spans="1:14" s="5" customFormat="1" x14ac:dyDescent="0.2">
      <c r="A121" s="94">
        <v>117</v>
      </c>
      <c r="B121" s="95"/>
      <c r="C121" s="96"/>
      <c r="D121" s="94" t="s">
        <v>62</v>
      </c>
      <c r="E121" s="94" t="s">
        <v>62</v>
      </c>
      <c r="F121" s="94" t="s">
        <v>62</v>
      </c>
      <c r="G121" s="97" t="e">
        <f>VLOOKUP(D121,'[3]000'!$F$19:$G$31,2,0)</f>
        <v>#N/A</v>
      </c>
      <c r="H121" s="94"/>
      <c r="I121" s="98"/>
      <c r="J121" s="94"/>
      <c r="K121" s="94"/>
      <c r="L121" s="94"/>
      <c r="M121" s="94"/>
      <c r="N121" s="94"/>
    </row>
    <row r="122" spans="1:14" s="5" customFormat="1" x14ac:dyDescent="0.2">
      <c r="A122" s="94">
        <v>118</v>
      </c>
      <c r="B122" s="95"/>
      <c r="C122" s="96"/>
      <c r="D122" s="94" t="s">
        <v>62</v>
      </c>
      <c r="E122" s="94" t="s">
        <v>62</v>
      </c>
      <c r="F122" s="94" t="s">
        <v>62</v>
      </c>
      <c r="G122" s="97" t="e">
        <f>VLOOKUP(D122,'[3]000'!$F$19:$G$31,2,0)</f>
        <v>#N/A</v>
      </c>
      <c r="H122" s="94"/>
      <c r="I122" s="98"/>
      <c r="J122" s="94"/>
      <c r="K122" s="94"/>
      <c r="L122" s="94"/>
      <c r="M122" s="94"/>
      <c r="N122" s="94"/>
    </row>
    <row r="123" spans="1:14" s="5" customFormat="1" x14ac:dyDescent="0.2">
      <c r="A123" s="94">
        <v>119</v>
      </c>
      <c r="B123" s="95"/>
      <c r="C123" s="96"/>
      <c r="D123" s="94" t="s">
        <v>62</v>
      </c>
      <c r="E123" s="94" t="s">
        <v>62</v>
      </c>
      <c r="F123" s="94" t="s">
        <v>62</v>
      </c>
      <c r="G123" s="97" t="e">
        <f>VLOOKUP(D123,'[3]000'!$F$19:$G$31,2,0)</f>
        <v>#N/A</v>
      </c>
      <c r="H123" s="94"/>
      <c r="I123" s="98"/>
      <c r="J123" s="94"/>
      <c r="K123" s="94"/>
      <c r="L123" s="94"/>
      <c r="M123" s="94"/>
      <c r="N123" s="94"/>
    </row>
    <row r="124" spans="1:14" s="5" customFormat="1" x14ac:dyDescent="0.2">
      <c r="A124" s="94">
        <v>120</v>
      </c>
      <c r="B124" s="95"/>
      <c r="C124" s="96"/>
      <c r="D124" s="94" t="s">
        <v>62</v>
      </c>
      <c r="E124" s="94" t="s">
        <v>62</v>
      </c>
      <c r="F124" s="94" t="s">
        <v>62</v>
      </c>
      <c r="G124" s="97" t="e">
        <f>VLOOKUP(D124,'[3]000'!$F$19:$G$31,2,0)</f>
        <v>#N/A</v>
      </c>
      <c r="H124" s="94"/>
      <c r="I124" s="98"/>
      <c r="J124" s="94"/>
      <c r="K124" s="94"/>
      <c r="L124" s="94"/>
      <c r="M124" s="94"/>
      <c r="N124" s="94"/>
    </row>
    <row r="125" spans="1:14" s="5" customFormat="1" x14ac:dyDescent="0.2">
      <c r="A125" s="94">
        <v>121</v>
      </c>
      <c r="B125" s="95"/>
      <c r="C125" s="96"/>
      <c r="D125" s="94" t="s">
        <v>62</v>
      </c>
      <c r="E125" s="94" t="s">
        <v>62</v>
      </c>
      <c r="F125" s="94" t="s">
        <v>62</v>
      </c>
      <c r="G125" s="97" t="e">
        <f>VLOOKUP(D125,'[3]000'!$F$19:$G$31,2,0)</f>
        <v>#N/A</v>
      </c>
      <c r="H125" s="94"/>
      <c r="I125" s="98"/>
      <c r="J125" s="94"/>
      <c r="K125" s="94"/>
      <c r="L125" s="94"/>
      <c r="M125" s="94"/>
      <c r="N125" s="94"/>
    </row>
    <row r="126" spans="1:14" s="5" customFormat="1" x14ac:dyDescent="0.2">
      <c r="A126" s="94">
        <v>122</v>
      </c>
      <c r="B126" s="95"/>
      <c r="C126" s="96"/>
      <c r="D126" s="94" t="s">
        <v>62</v>
      </c>
      <c r="E126" s="94" t="s">
        <v>62</v>
      </c>
      <c r="F126" s="94" t="s">
        <v>62</v>
      </c>
      <c r="G126" s="97" t="e">
        <f>VLOOKUP(D126,'[3]000'!$F$19:$G$31,2,0)</f>
        <v>#N/A</v>
      </c>
      <c r="H126" s="94"/>
      <c r="I126" s="98"/>
      <c r="J126" s="94"/>
      <c r="K126" s="94"/>
      <c r="L126" s="94"/>
      <c r="M126" s="94"/>
      <c r="N126" s="94"/>
    </row>
    <row r="127" spans="1:14" s="5" customFormat="1" x14ac:dyDescent="0.2">
      <c r="A127" s="94">
        <v>123</v>
      </c>
      <c r="B127" s="95"/>
      <c r="C127" s="96"/>
      <c r="D127" s="94" t="s">
        <v>62</v>
      </c>
      <c r="E127" s="94" t="s">
        <v>62</v>
      </c>
      <c r="F127" s="94" t="s">
        <v>62</v>
      </c>
      <c r="G127" s="97" t="e">
        <f>VLOOKUP(D127,'[3]000'!$F$19:$G$31,2,0)</f>
        <v>#N/A</v>
      </c>
      <c r="H127" s="94"/>
      <c r="I127" s="98"/>
      <c r="J127" s="94"/>
      <c r="K127" s="94"/>
      <c r="L127" s="94"/>
      <c r="M127" s="94"/>
      <c r="N127" s="94"/>
    </row>
    <row r="128" spans="1:14" s="5" customFormat="1" x14ac:dyDescent="0.2">
      <c r="A128" s="94">
        <v>124</v>
      </c>
      <c r="B128" s="95"/>
      <c r="C128" s="96"/>
      <c r="D128" s="94" t="s">
        <v>62</v>
      </c>
      <c r="E128" s="94" t="s">
        <v>62</v>
      </c>
      <c r="F128" s="94" t="s">
        <v>62</v>
      </c>
      <c r="G128" s="97" t="e">
        <f>VLOOKUP(D128,'[3]000'!$F$19:$G$31,2,0)</f>
        <v>#N/A</v>
      </c>
      <c r="H128" s="94"/>
      <c r="I128" s="98"/>
      <c r="J128" s="94"/>
      <c r="K128" s="94"/>
      <c r="L128" s="94"/>
      <c r="M128" s="94"/>
      <c r="N128" s="94"/>
    </row>
    <row r="129" spans="1:14" s="5" customFormat="1" x14ac:dyDescent="0.2">
      <c r="A129" s="94">
        <v>125</v>
      </c>
      <c r="B129" s="95"/>
      <c r="C129" s="96"/>
      <c r="D129" s="94" t="s">
        <v>62</v>
      </c>
      <c r="E129" s="94" t="s">
        <v>62</v>
      </c>
      <c r="F129" s="94" t="s">
        <v>62</v>
      </c>
      <c r="G129" s="97" t="e">
        <f>VLOOKUP(D129,'[3]000'!$F$19:$G$31,2,0)</f>
        <v>#N/A</v>
      </c>
      <c r="H129" s="94"/>
      <c r="I129" s="98"/>
      <c r="J129" s="94"/>
      <c r="K129" s="94"/>
      <c r="L129" s="94"/>
      <c r="M129" s="94"/>
      <c r="N129" s="94"/>
    </row>
    <row r="130" spans="1:14" s="5" customFormat="1" x14ac:dyDescent="0.2">
      <c r="A130" s="94">
        <v>126</v>
      </c>
      <c r="B130" s="95"/>
      <c r="C130" s="96"/>
      <c r="D130" s="94" t="s">
        <v>62</v>
      </c>
      <c r="E130" s="94" t="s">
        <v>62</v>
      </c>
      <c r="F130" s="94" t="s">
        <v>62</v>
      </c>
      <c r="G130" s="97" t="e">
        <f>VLOOKUP(D130,'[3]000'!$F$19:$G$31,2,0)</f>
        <v>#N/A</v>
      </c>
      <c r="H130" s="94"/>
      <c r="I130" s="98"/>
      <c r="J130" s="94"/>
      <c r="K130" s="94"/>
      <c r="L130" s="94"/>
      <c r="M130" s="94"/>
      <c r="N130" s="94"/>
    </row>
    <row r="131" spans="1:14" s="5" customFormat="1" x14ac:dyDescent="0.2">
      <c r="A131" s="94">
        <v>127</v>
      </c>
      <c r="B131" s="95"/>
      <c r="C131" s="96"/>
      <c r="D131" s="94" t="s">
        <v>62</v>
      </c>
      <c r="E131" s="94" t="s">
        <v>62</v>
      </c>
      <c r="F131" s="94" t="s">
        <v>62</v>
      </c>
      <c r="G131" s="97" t="e">
        <f>VLOOKUP(D131,'[3]000'!$F$19:$G$31,2,0)</f>
        <v>#N/A</v>
      </c>
      <c r="H131" s="94"/>
      <c r="I131" s="98"/>
      <c r="J131" s="94"/>
      <c r="K131" s="94"/>
      <c r="L131" s="94"/>
      <c r="M131" s="94"/>
      <c r="N131" s="94"/>
    </row>
    <row r="132" spans="1:14" s="5" customFormat="1" x14ac:dyDescent="0.2">
      <c r="A132" s="94">
        <v>128</v>
      </c>
      <c r="B132" s="95"/>
      <c r="C132" s="96"/>
      <c r="D132" s="94" t="s">
        <v>62</v>
      </c>
      <c r="E132" s="94" t="s">
        <v>62</v>
      </c>
      <c r="F132" s="94" t="s">
        <v>62</v>
      </c>
      <c r="G132" s="97" t="e">
        <f>VLOOKUP(D132,'[3]000'!$F$19:$G$31,2,0)</f>
        <v>#N/A</v>
      </c>
      <c r="H132" s="94"/>
      <c r="I132" s="98"/>
      <c r="J132" s="94"/>
      <c r="K132" s="94"/>
      <c r="L132" s="94"/>
      <c r="M132" s="94"/>
      <c r="N132" s="94"/>
    </row>
    <row r="133" spans="1:14" s="5" customFormat="1" x14ac:dyDescent="0.2">
      <c r="A133" s="94">
        <v>129</v>
      </c>
      <c r="B133" s="95"/>
      <c r="C133" s="96"/>
      <c r="D133" s="94" t="s">
        <v>62</v>
      </c>
      <c r="E133" s="94" t="s">
        <v>62</v>
      </c>
      <c r="F133" s="94" t="s">
        <v>62</v>
      </c>
      <c r="G133" s="97" t="e">
        <f>VLOOKUP(D133,'[3]000'!$F$19:$G$31,2,0)</f>
        <v>#N/A</v>
      </c>
      <c r="H133" s="94"/>
      <c r="I133" s="98"/>
      <c r="J133" s="94"/>
      <c r="K133" s="94"/>
      <c r="L133" s="94"/>
      <c r="M133" s="94"/>
      <c r="N133" s="94"/>
    </row>
    <row r="134" spans="1:14" s="5" customFormat="1" x14ac:dyDescent="0.2">
      <c r="A134" s="94">
        <v>130</v>
      </c>
      <c r="B134" s="95"/>
      <c r="C134" s="96"/>
      <c r="D134" s="94" t="s">
        <v>62</v>
      </c>
      <c r="E134" s="94" t="s">
        <v>62</v>
      </c>
      <c r="F134" s="94" t="s">
        <v>62</v>
      </c>
      <c r="G134" s="97" t="e">
        <f>VLOOKUP(D134,'[3]000'!$F$19:$G$31,2,0)</f>
        <v>#N/A</v>
      </c>
      <c r="H134" s="94"/>
      <c r="I134" s="98"/>
      <c r="J134" s="94"/>
      <c r="K134" s="94"/>
      <c r="L134" s="94"/>
      <c r="M134" s="94"/>
      <c r="N134" s="94"/>
    </row>
    <row r="135" spans="1:14" s="5" customFormat="1" x14ac:dyDescent="0.2">
      <c r="A135" s="94">
        <v>131</v>
      </c>
      <c r="B135" s="95"/>
      <c r="C135" s="96"/>
      <c r="D135" s="94" t="s">
        <v>62</v>
      </c>
      <c r="E135" s="94" t="s">
        <v>62</v>
      </c>
      <c r="F135" s="94" t="s">
        <v>62</v>
      </c>
      <c r="G135" s="97" t="e">
        <f>VLOOKUP(D135,'[3]000'!$F$19:$G$31,2,0)</f>
        <v>#N/A</v>
      </c>
      <c r="H135" s="94"/>
      <c r="I135" s="98"/>
      <c r="J135" s="94"/>
      <c r="K135" s="94"/>
      <c r="L135" s="94"/>
      <c r="M135" s="94"/>
      <c r="N135" s="94"/>
    </row>
    <row r="136" spans="1:14" s="5" customFormat="1" x14ac:dyDescent="0.2">
      <c r="A136" s="94">
        <v>132</v>
      </c>
      <c r="B136" s="95"/>
      <c r="C136" s="96"/>
      <c r="D136" s="94" t="s">
        <v>62</v>
      </c>
      <c r="E136" s="94" t="s">
        <v>62</v>
      </c>
      <c r="F136" s="94" t="s">
        <v>62</v>
      </c>
      <c r="G136" s="97" t="e">
        <f>VLOOKUP(D136,'[3]000'!$F$19:$G$31,2,0)</f>
        <v>#N/A</v>
      </c>
      <c r="H136" s="94"/>
      <c r="I136" s="98"/>
      <c r="J136" s="94"/>
      <c r="K136" s="94"/>
      <c r="L136" s="94"/>
      <c r="M136" s="94"/>
      <c r="N136" s="94"/>
    </row>
    <row r="137" spans="1:14" s="5" customFormat="1" x14ac:dyDescent="0.2">
      <c r="A137" s="94">
        <v>133</v>
      </c>
      <c r="B137" s="95"/>
      <c r="C137" s="96"/>
      <c r="D137" s="94" t="s">
        <v>62</v>
      </c>
      <c r="E137" s="94" t="s">
        <v>62</v>
      </c>
      <c r="F137" s="94" t="s">
        <v>62</v>
      </c>
      <c r="G137" s="97" t="e">
        <f>VLOOKUP(D137,'[3]000'!$F$19:$G$31,2,0)</f>
        <v>#N/A</v>
      </c>
      <c r="H137" s="94"/>
      <c r="I137" s="98"/>
      <c r="J137" s="94"/>
      <c r="K137" s="94"/>
      <c r="L137" s="94"/>
      <c r="M137" s="94"/>
      <c r="N137" s="94"/>
    </row>
    <row r="138" spans="1:14" s="5" customFormat="1" x14ac:dyDescent="0.2">
      <c r="A138" s="94">
        <v>134</v>
      </c>
      <c r="B138" s="95"/>
      <c r="C138" s="96"/>
      <c r="D138" s="94" t="s">
        <v>62</v>
      </c>
      <c r="E138" s="94" t="s">
        <v>62</v>
      </c>
      <c r="F138" s="94" t="s">
        <v>62</v>
      </c>
      <c r="G138" s="97" t="e">
        <f>VLOOKUP(D138,'[3]000'!$F$19:$G$31,2,0)</f>
        <v>#N/A</v>
      </c>
      <c r="H138" s="94"/>
      <c r="I138" s="98"/>
      <c r="J138" s="94"/>
      <c r="K138" s="94"/>
      <c r="L138" s="94"/>
      <c r="M138" s="94"/>
      <c r="N138" s="94"/>
    </row>
    <row r="139" spans="1:14" s="5" customFormat="1" x14ac:dyDescent="0.2">
      <c r="A139" s="94">
        <v>135</v>
      </c>
      <c r="B139" s="95"/>
      <c r="C139" s="96"/>
      <c r="D139" s="94" t="s">
        <v>62</v>
      </c>
      <c r="E139" s="94" t="s">
        <v>62</v>
      </c>
      <c r="F139" s="94" t="s">
        <v>62</v>
      </c>
      <c r="G139" s="97" t="e">
        <f>VLOOKUP(D139,'[3]000'!$F$19:$G$31,2,0)</f>
        <v>#N/A</v>
      </c>
      <c r="H139" s="94"/>
      <c r="I139" s="98"/>
      <c r="J139" s="94"/>
      <c r="K139" s="94"/>
      <c r="L139" s="94"/>
      <c r="M139" s="94"/>
      <c r="N139" s="94"/>
    </row>
    <row r="140" spans="1:14" s="5" customFormat="1" x14ac:dyDescent="0.2"/>
    <row r="141" spans="1:14" s="5" customFormat="1" x14ac:dyDescent="0.2"/>
    <row r="142" spans="1:14" s="5" customFormat="1" x14ac:dyDescent="0.2"/>
    <row r="143" spans="1:14" s="5" customFormat="1" x14ac:dyDescent="0.2"/>
    <row r="144" spans="1:1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</sheetData>
  <mergeCells count="141">
    <mergeCell ref="B137:C137"/>
    <mergeCell ref="B138:C138"/>
    <mergeCell ref="B139:C139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A3"/>
    <mergeCell ref="C1:I1"/>
    <mergeCell ref="M1:N1"/>
    <mergeCell ref="E2:F2"/>
    <mergeCell ref="M2:N2"/>
    <mergeCell ref="B4:C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2"/>
  <sheetViews>
    <sheetView zoomScale="80" zoomScaleNormal="80" workbookViewId="0">
      <selection activeCell="I7" sqref="I7"/>
    </sheetView>
  </sheetViews>
  <sheetFormatPr defaultColWidth="9" defaultRowHeight="24" x14ac:dyDescent="0.55000000000000004"/>
  <cols>
    <col min="1" max="1" width="8.125" style="149" customWidth="1"/>
    <col min="2" max="2" width="13.25" style="150" customWidth="1"/>
    <col min="3" max="3" width="16.625" style="150" customWidth="1"/>
    <col min="4" max="4" width="26.75" style="105" customWidth="1"/>
    <col min="5" max="5" width="29.125" style="150" customWidth="1"/>
    <col min="6" max="6" width="22.75" style="150" customWidth="1"/>
    <col min="7" max="7" width="19.5" style="151" customWidth="1"/>
    <col min="8" max="16384" width="9" style="105"/>
  </cols>
  <sheetData>
    <row r="1" spans="1:7" ht="30.75" x14ac:dyDescent="0.55000000000000004">
      <c r="A1" s="102" t="s">
        <v>167</v>
      </c>
      <c r="B1" s="103"/>
      <c r="C1" s="103"/>
      <c r="D1" s="103"/>
      <c r="E1" s="103"/>
      <c r="F1" s="103"/>
      <c r="G1" s="104"/>
    </row>
    <row r="2" spans="1:7" ht="27.75" x14ac:dyDescent="0.55000000000000004">
      <c r="A2" s="106" t="s">
        <v>168</v>
      </c>
      <c r="B2" s="106"/>
      <c r="C2" s="106"/>
      <c r="D2" s="106"/>
      <c r="E2" s="106"/>
      <c r="F2" s="106"/>
      <c r="G2" s="107"/>
    </row>
    <row r="3" spans="1:7" ht="23.25" customHeight="1" x14ac:dyDescent="0.65">
      <c r="A3" s="108" t="s">
        <v>169</v>
      </c>
      <c r="B3" s="109" t="s">
        <v>170</v>
      </c>
      <c r="C3" s="109"/>
      <c r="D3" s="108" t="s">
        <v>171</v>
      </c>
      <c r="E3" s="108" t="s">
        <v>172</v>
      </c>
      <c r="F3" s="108" t="s">
        <v>58</v>
      </c>
      <c r="G3" s="110" t="s">
        <v>173</v>
      </c>
    </row>
    <row r="4" spans="1:7" ht="23.25" customHeight="1" x14ac:dyDescent="0.55000000000000004">
      <c r="A4" s="111">
        <v>1</v>
      </c>
      <c r="B4" s="112" t="s">
        <v>174</v>
      </c>
      <c r="C4" s="112"/>
      <c r="D4" s="113" t="s">
        <v>4</v>
      </c>
      <c r="E4" s="114" t="s">
        <v>175</v>
      </c>
      <c r="F4" s="114" t="s">
        <v>113</v>
      </c>
      <c r="G4" s="115" t="s">
        <v>176</v>
      </c>
    </row>
    <row r="5" spans="1:7" x14ac:dyDescent="0.55000000000000004">
      <c r="A5" s="111">
        <v>2</v>
      </c>
      <c r="B5" s="116" t="s">
        <v>177</v>
      </c>
      <c r="C5" s="116"/>
      <c r="D5" s="117" t="s">
        <v>4</v>
      </c>
      <c r="E5" s="114" t="s">
        <v>178</v>
      </c>
      <c r="F5" s="114" t="s">
        <v>113</v>
      </c>
      <c r="G5" s="115" t="s">
        <v>179</v>
      </c>
    </row>
    <row r="6" spans="1:7" x14ac:dyDescent="0.55000000000000004">
      <c r="A6" s="111">
        <v>3</v>
      </c>
      <c r="B6" s="116" t="s">
        <v>180</v>
      </c>
      <c r="C6" s="116"/>
      <c r="D6" s="113" t="s">
        <v>4</v>
      </c>
      <c r="E6" s="114" t="s">
        <v>175</v>
      </c>
      <c r="F6" s="114" t="s">
        <v>181</v>
      </c>
      <c r="G6" s="115" t="s">
        <v>182</v>
      </c>
    </row>
    <row r="7" spans="1:7" x14ac:dyDescent="0.55000000000000004">
      <c r="A7" s="111">
        <v>4</v>
      </c>
      <c r="B7" s="116" t="s">
        <v>183</v>
      </c>
      <c r="C7" s="116"/>
      <c r="D7" s="113" t="s">
        <v>4</v>
      </c>
      <c r="E7" s="114" t="s">
        <v>175</v>
      </c>
      <c r="F7" s="114" t="s">
        <v>181</v>
      </c>
      <c r="G7" s="115" t="s">
        <v>184</v>
      </c>
    </row>
    <row r="8" spans="1:7" x14ac:dyDescent="0.55000000000000004">
      <c r="A8" s="111">
        <v>5</v>
      </c>
      <c r="B8" s="112" t="s">
        <v>185</v>
      </c>
      <c r="C8" s="112"/>
      <c r="D8" s="113" t="s">
        <v>4</v>
      </c>
      <c r="E8" s="114" t="s">
        <v>175</v>
      </c>
      <c r="F8" s="114" t="s">
        <v>181</v>
      </c>
      <c r="G8" s="115" t="s">
        <v>186</v>
      </c>
    </row>
    <row r="9" spans="1:7" x14ac:dyDescent="0.55000000000000004">
      <c r="A9" s="111">
        <v>6</v>
      </c>
      <c r="B9" s="116" t="s">
        <v>187</v>
      </c>
      <c r="C9" s="116"/>
      <c r="D9" s="113" t="s">
        <v>4</v>
      </c>
      <c r="E9" s="114" t="s">
        <v>175</v>
      </c>
      <c r="F9" s="114" t="s">
        <v>181</v>
      </c>
      <c r="G9" s="118" t="s">
        <v>188</v>
      </c>
    </row>
    <row r="10" spans="1:7" x14ac:dyDescent="0.55000000000000004">
      <c r="A10" s="111">
        <v>7</v>
      </c>
      <c r="B10" s="116" t="s">
        <v>189</v>
      </c>
      <c r="C10" s="116"/>
      <c r="D10" s="113" t="s">
        <v>4</v>
      </c>
      <c r="E10" s="114" t="s">
        <v>175</v>
      </c>
      <c r="F10" s="114" t="s">
        <v>181</v>
      </c>
      <c r="G10" s="118" t="s">
        <v>190</v>
      </c>
    </row>
    <row r="11" spans="1:7" x14ac:dyDescent="0.55000000000000004">
      <c r="A11" s="111">
        <v>8</v>
      </c>
      <c r="B11" s="116" t="s">
        <v>191</v>
      </c>
      <c r="C11" s="116"/>
      <c r="D11" s="113" t="s">
        <v>4</v>
      </c>
      <c r="E11" s="114" t="s">
        <v>175</v>
      </c>
      <c r="F11" s="114" t="s">
        <v>181</v>
      </c>
      <c r="G11" s="118" t="s">
        <v>192</v>
      </c>
    </row>
    <row r="12" spans="1:7" ht="23.25" customHeight="1" x14ac:dyDescent="0.55000000000000004">
      <c r="A12" s="111">
        <v>9</v>
      </c>
      <c r="B12" s="112" t="s">
        <v>193</v>
      </c>
      <c r="C12" s="112"/>
      <c r="D12" s="113" t="s">
        <v>4</v>
      </c>
      <c r="E12" s="114" t="s">
        <v>175</v>
      </c>
      <c r="F12" s="114" t="s">
        <v>181</v>
      </c>
      <c r="G12" s="118" t="s">
        <v>194</v>
      </c>
    </row>
    <row r="13" spans="1:7" x14ac:dyDescent="0.55000000000000004">
      <c r="A13" s="111">
        <v>10</v>
      </c>
      <c r="B13" s="116" t="s">
        <v>195</v>
      </c>
      <c r="C13" s="116"/>
      <c r="D13" s="113" t="s">
        <v>4</v>
      </c>
      <c r="E13" s="114" t="s">
        <v>175</v>
      </c>
      <c r="F13" s="114" t="s">
        <v>181</v>
      </c>
      <c r="G13" s="118" t="s">
        <v>186</v>
      </c>
    </row>
    <row r="14" spans="1:7" x14ac:dyDescent="0.55000000000000004">
      <c r="A14" s="111">
        <v>11</v>
      </c>
      <c r="B14" s="116" t="s">
        <v>196</v>
      </c>
      <c r="C14" s="116"/>
      <c r="D14" s="113" t="s">
        <v>4</v>
      </c>
      <c r="E14" s="114" t="s">
        <v>175</v>
      </c>
      <c r="F14" s="114" t="s">
        <v>181</v>
      </c>
      <c r="G14" s="118" t="s">
        <v>197</v>
      </c>
    </row>
    <row r="15" spans="1:7" x14ac:dyDescent="0.55000000000000004">
      <c r="A15" s="111">
        <v>12</v>
      </c>
      <c r="B15" s="116" t="s">
        <v>198</v>
      </c>
      <c r="C15" s="116"/>
      <c r="D15" s="119" t="s">
        <v>199</v>
      </c>
      <c r="E15" s="114" t="s">
        <v>175</v>
      </c>
      <c r="F15" s="114" t="s">
        <v>69</v>
      </c>
      <c r="G15" s="118" t="s">
        <v>200</v>
      </c>
    </row>
    <row r="16" spans="1:7" ht="21.75" customHeight="1" x14ac:dyDescent="0.55000000000000004">
      <c r="A16" s="111">
        <v>13</v>
      </c>
      <c r="B16" s="112" t="s">
        <v>201</v>
      </c>
      <c r="C16" s="112"/>
      <c r="D16" s="119" t="s">
        <v>199</v>
      </c>
      <c r="E16" s="114" t="s">
        <v>175</v>
      </c>
      <c r="F16" s="114" t="s">
        <v>69</v>
      </c>
      <c r="G16" s="118" t="s">
        <v>202</v>
      </c>
    </row>
    <row r="17" spans="1:7" x14ac:dyDescent="0.55000000000000004">
      <c r="A17" s="111">
        <v>14</v>
      </c>
      <c r="B17" s="116" t="s">
        <v>203</v>
      </c>
      <c r="C17" s="116"/>
      <c r="D17" s="120" t="s">
        <v>204</v>
      </c>
      <c r="E17" s="121" t="s">
        <v>205</v>
      </c>
      <c r="F17" s="114" t="s">
        <v>88</v>
      </c>
      <c r="G17" s="118" t="s">
        <v>206</v>
      </c>
    </row>
    <row r="18" spans="1:7" x14ac:dyDescent="0.55000000000000004">
      <c r="A18" s="111">
        <v>15</v>
      </c>
      <c r="B18" s="116" t="s">
        <v>207</v>
      </c>
      <c r="C18" s="116"/>
      <c r="D18" s="113" t="s">
        <v>4</v>
      </c>
      <c r="E18" s="121" t="s">
        <v>208</v>
      </c>
      <c r="F18" s="114" t="s">
        <v>77</v>
      </c>
      <c r="G18" s="118" t="s">
        <v>209</v>
      </c>
    </row>
    <row r="19" spans="1:7" x14ac:dyDescent="0.55000000000000004">
      <c r="A19" s="111">
        <v>16</v>
      </c>
      <c r="B19" s="122" t="s">
        <v>210</v>
      </c>
      <c r="C19" s="123"/>
      <c r="D19" s="113" t="s">
        <v>4</v>
      </c>
      <c r="E19" s="121" t="s">
        <v>208</v>
      </c>
      <c r="F19" s="114" t="s">
        <v>77</v>
      </c>
      <c r="G19" s="118" t="s">
        <v>209</v>
      </c>
    </row>
    <row r="20" spans="1:7" x14ac:dyDescent="0.55000000000000004">
      <c r="A20" s="111">
        <v>17</v>
      </c>
      <c r="B20" s="122" t="s">
        <v>211</v>
      </c>
      <c r="C20" s="123"/>
      <c r="D20" s="124" t="s">
        <v>212</v>
      </c>
      <c r="E20" s="125" t="s">
        <v>213</v>
      </c>
      <c r="F20" s="125" t="s">
        <v>214</v>
      </c>
      <c r="G20" s="118" t="s">
        <v>215</v>
      </c>
    </row>
    <row r="21" spans="1:7" x14ac:dyDescent="0.55000000000000004">
      <c r="A21" s="111">
        <v>18</v>
      </c>
      <c r="B21" s="122" t="s">
        <v>216</v>
      </c>
      <c r="C21" s="123"/>
      <c r="D21" s="124" t="s">
        <v>212</v>
      </c>
      <c r="E21" s="125" t="s">
        <v>213</v>
      </c>
      <c r="F21" s="125" t="s">
        <v>214</v>
      </c>
      <c r="G21" s="118" t="s">
        <v>217</v>
      </c>
    </row>
    <row r="22" spans="1:7" x14ac:dyDescent="0.55000000000000004">
      <c r="A22" s="111">
        <v>19</v>
      </c>
      <c r="B22" s="122" t="s">
        <v>218</v>
      </c>
      <c r="C22" s="123"/>
      <c r="D22" s="124" t="s">
        <v>212</v>
      </c>
      <c r="E22" s="125" t="s">
        <v>213</v>
      </c>
      <c r="F22" s="125" t="s">
        <v>214</v>
      </c>
      <c r="G22" s="118" t="s">
        <v>219</v>
      </c>
    </row>
    <row r="23" spans="1:7" x14ac:dyDescent="0.55000000000000004">
      <c r="A23" s="111">
        <v>20</v>
      </c>
      <c r="B23" s="122" t="s">
        <v>220</v>
      </c>
      <c r="C23" s="123"/>
      <c r="D23" s="124" t="s">
        <v>212</v>
      </c>
      <c r="E23" s="125" t="s">
        <v>213</v>
      </c>
      <c r="F23" s="125" t="s">
        <v>214</v>
      </c>
      <c r="G23" s="118" t="s">
        <v>184</v>
      </c>
    </row>
    <row r="24" spans="1:7" x14ac:dyDescent="0.55000000000000004">
      <c r="A24" s="111">
        <v>21</v>
      </c>
      <c r="B24" s="122" t="s">
        <v>221</v>
      </c>
      <c r="C24" s="123"/>
      <c r="D24" s="124" t="s">
        <v>212</v>
      </c>
      <c r="E24" s="125" t="s">
        <v>213</v>
      </c>
      <c r="F24" s="125" t="s">
        <v>214</v>
      </c>
      <c r="G24" s="118" t="s">
        <v>184</v>
      </c>
    </row>
    <row r="25" spans="1:7" x14ac:dyDescent="0.55000000000000004">
      <c r="A25" s="111">
        <v>22</v>
      </c>
      <c r="B25" s="122" t="s">
        <v>222</v>
      </c>
      <c r="C25" s="123"/>
      <c r="D25" s="124" t="s">
        <v>212</v>
      </c>
      <c r="E25" s="125" t="s">
        <v>213</v>
      </c>
      <c r="F25" s="125" t="s">
        <v>214</v>
      </c>
      <c r="G25" s="118" t="s">
        <v>223</v>
      </c>
    </row>
    <row r="26" spans="1:7" x14ac:dyDescent="0.55000000000000004">
      <c r="A26" s="111">
        <v>23</v>
      </c>
      <c r="B26" s="126" t="s">
        <v>224</v>
      </c>
      <c r="C26" s="126"/>
      <c r="D26" s="124" t="s">
        <v>212</v>
      </c>
      <c r="E26" s="125" t="s">
        <v>213</v>
      </c>
      <c r="F26" s="125" t="s">
        <v>214</v>
      </c>
      <c r="G26" s="127" t="s">
        <v>225</v>
      </c>
    </row>
    <row r="27" spans="1:7" x14ac:dyDescent="0.55000000000000004">
      <c r="A27" s="111">
        <v>24</v>
      </c>
      <c r="B27" s="126" t="s">
        <v>226</v>
      </c>
      <c r="C27" s="126"/>
      <c r="D27" s="124" t="s">
        <v>212</v>
      </c>
      <c r="E27" s="125" t="s">
        <v>213</v>
      </c>
      <c r="F27" s="125" t="s">
        <v>214</v>
      </c>
      <c r="G27" s="127" t="s">
        <v>227</v>
      </c>
    </row>
    <row r="28" spans="1:7" x14ac:dyDescent="0.55000000000000004">
      <c r="A28" s="111">
        <v>25</v>
      </c>
      <c r="B28" s="126" t="s">
        <v>228</v>
      </c>
      <c r="C28" s="126"/>
      <c r="D28" s="124" t="s">
        <v>212</v>
      </c>
      <c r="E28" s="125" t="s">
        <v>213</v>
      </c>
      <c r="F28" s="125" t="s">
        <v>214</v>
      </c>
      <c r="G28" s="127" t="s">
        <v>229</v>
      </c>
    </row>
    <row r="29" spans="1:7" x14ac:dyDescent="0.55000000000000004">
      <c r="A29" s="111">
        <v>26</v>
      </c>
      <c r="B29" s="126" t="s">
        <v>230</v>
      </c>
      <c r="C29" s="126"/>
      <c r="D29" s="124" t="s">
        <v>212</v>
      </c>
      <c r="E29" s="125" t="s">
        <v>213</v>
      </c>
      <c r="F29" s="125" t="s">
        <v>214</v>
      </c>
      <c r="G29" s="127" t="s">
        <v>219</v>
      </c>
    </row>
    <row r="30" spans="1:7" x14ac:dyDescent="0.55000000000000004">
      <c r="A30" s="111">
        <v>27</v>
      </c>
      <c r="B30" s="126" t="s">
        <v>231</v>
      </c>
      <c r="C30" s="126"/>
      <c r="D30" s="124" t="s">
        <v>212</v>
      </c>
      <c r="E30" s="125" t="s">
        <v>213</v>
      </c>
      <c r="F30" s="125" t="s">
        <v>214</v>
      </c>
      <c r="G30" s="127" t="s">
        <v>232</v>
      </c>
    </row>
    <row r="31" spans="1:7" x14ac:dyDescent="0.55000000000000004">
      <c r="A31" s="111">
        <v>28</v>
      </c>
      <c r="B31" s="126" t="s">
        <v>233</v>
      </c>
      <c r="C31" s="126"/>
      <c r="D31" s="124" t="s">
        <v>212</v>
      </c>
      <c r="E31" s="125" t="s">
        <v>213</v>
      </c>
      <c r="F31" s="125" t="s">
        <v>214</v>
      </c>
      <c r="G31" s="127" t="s">
        <v>217</v>
      </c>
    </row>
    <row r="32" spans="1:7" x14ac:dyDescent="0.55000000000000004">
      <c r="A32" s="111">
        <v>29</v>
      </c>
      <c r="B32" s="126" t="s">
        <v>234</v>
      </c>
      <c r="C32" s="126"/>
      <c r="D32" s="124" t="s">
        <v>212</v>
      </c>
      <c r="E32" s="125" t="s">
        <v>213</v>
      </c>
      <c r="F32" s="125" t="s">
        <v>214</v>
      </c>
      <c r="G32" s="127" t="s">
        <v>229</v>
      </c>
    </row>
    <row r="33" spans="1:7" x14ac:dyDescent="0.55000000000000004">
      <c r="A33" s="111">
        <v>30</v>
      </c>
      <c r="B33" s="126" t="s">
        <v>235</v>
      </c>
      <c r="C33" s="126"/>
      <c r="D33" s="124" t="s">
        <v>212</v>
      </c>
      <c r="E33" s="125" t="s">
        <v>213</v>
      </c>
      <c r="F33" s="125" t="s">
        <v>214</v>
      </c>
      <c r="G33" s="127" t="s">
        <v>225</v>
      </c>
    </row>
    <row r="34" spans="1:7" x14ac:dyDescent="0.55000000000000004">
      <c r="A34" s="111">
        <v>31</v>
      </c>
      <c r="B34" s="126" t="s">
        <v>236</v>
      </c>
      <c r="C34" s="126"/>
      <c r="D34" s="124" t="s">
        <v>212</v>
      </c>
      <c r="E34" s="125" t="s">
        <v>213</v>
      </c>
      <c r="F34" s="125" t="s">
        <v>214</v>
      </c>
      <c r="G34" s="127" t="s">
        <v>215</v>
      </c>
    </row>
    <row r="35" spans="1:7" x14ac:dyDescent="0.55000000000000004">
      <c r="A35" s="111">
        <v>32</v>
      </c>
      <c r="B35" s="126" t="s">
        <v>237</v>
      </c>
      <c r="C35" s="126"/>
      <c r="D35" s="124" t="s">
        <v>212</v>
      </c>
      <c r="E35" s="125" t="s">
        <v>213</v>
      </c>
      <c r="F35" s="125" t="s">
        <v>214</v>
      </c>
      <c r="G35" s="127" t="s">
        <v>219</v>
      </c>
    </row>
    <row r="36" spans="1:7" x14ac:dyDescent="0.55000000000000004">
      <c r="A36" s="111">
        <v>33</v>
      </c>
      <c r="B36" s="126" t="s">
        <v>238</v>
      </c>
      <c r="C36" s="126"/>
      <c r="D36" s="124" t="s">
        <v>212</v>
      </c>
      <c r="E36" s="125" t="s">
        <v>213</v>
      </c>
      <c r="F36" s="125" t="s">
        <v>214</v>
      </c>
      <c r="G36" s="127" t="s">
        <v>239</v>
      </c>
    </row>
    <row r="37" spans="1:7" x14ac:dyDescent="0.55000000000000004">
      <c r="A37" s="111">
        <v>34</v>
      </c>
      <c r="B37" s="126" t="s">
        <v>240</v>
      </c>
      <c r="C37" s="126"/>
      <c r="D37" s="128" t="s">
        <v>4</v>
      </c>
      <c r="E37" s="125" t="s">
        <v>213</v>
      </c>
      <c r="F37" s="114" t="s">
        <v>77</v>
      </c>
      <c r="G37" s="127" t="s">
        <v>241</v>
      </c>
    </row>
    <row r="38" spans="1:7" x14ac:dyDescent="0.55000000000000004">
      <c r="A38" s="111">
        <v>35</v>
      </c>
      <c r="B38" s="126" t="s">
        <v>242</v>
      </c>
      <c r="C38" s="126"/>
      <c r="D38" s="128" t="s">
        <v>4</v>
      </c>
      <c r="E38" s="125" t="s">
        <v>213</v>
      </c>
      <c r="F38" s="114" t="s">
        <v>77</v>
      </c>
      <c r="G38" s="127" t="s">
        <v>241</v>
      </c>
    </row>
    <row r="39" spans="1:7" x14ac:dyDescent="0.55000000000000004">
      <c r="A39" s="111">
        <v>36</v>
      </c>
      <c r="B39" s="126" t="s">
        <v>243</v>
      </c>
      <c r="C39" s="126"/>
      <c r="D39" s="128" t="s">
        <v>4</v>
      </c>
      <c r="E39" s="125" t="s">
        <v>213</v>
      </c>
      <c r="F39" s="114" t="s">
        <v>77</v>
      </c>
      <c r="G39" s="127" t="s">
        <v>244</v>
      </c>
    </row>
    <row r="40" spans="1:7" x14ac:dyDescent="0.55000000000000004">
      <c r="A40" s="111">
        <v>37</v>
      </c>
      <c r="B40" s="126" t="s">
        <v>245</v>
      </c>
      <c r="C40" s="126"/>
      <c r="D40" s="128" t="s">
        <v>4</v>
      </c>
      <c r="E40" s="125" t="s">
        <v>213</v>
      </c>
      <c r="F40" s="114" t="s">
        <v>77</v>
      </c>
      <c r="G40" s="127" t="s">
        <v>246</v>
      </c>
    </row>
    <row r="41" spans="1:7" x14ac:dyDescent="0.55000000000000004">
      <c r="A41" s="111">
        <v>38</v>
      </c>
      <c r="B41" s="129" t="s">
        <v>247</v>
      </c>
      <c r="C41" s="130"/>
      <c r="D41" s="128" t="s">
        <v>4</v>
      </c>
      <c r="E41" s="125" t="s">
        <v>213</v>
      </c>
      <c r="F41" s="114" t="s">
        <v>77</v>
      </c>
      <c r="G41" s="127" t="s">
        <v>248</v>
      </c>
    </row>
    <row r="42" spans="1:7" x14ac:dyDescent="0.55000000000000004">
      <c r="A42" s="111">
        <v>39</v>
      </c>
      <c r="B42" s="129" t="s">
        <v>249</v>
      </c>
      <c r="C42" s="130"/>
      <c r="D42" s="128" t="s">
        <v>4</v>
      </c>
      <c r="E42" s="125" t="s">
        <v>213</v>
      </c>
      <c r="F42" s="114" t="s">
        <v>77</v>
      </c>
      <c r="G42" s="127" t="s">
        <v>250</v>
      </c>
    </row>
    <row r="43" spans="1:7" x14ac:dyDescent="0.55000000000000004">
      <c r="A43" s="111">
        <v>40</v>
      </c>
      <c r="B43" s="129" t="s">
        <v>251</v>
      </c>
      <c r="C43" s="130"/>
      <c r="D43" s="131" t="s">
        <v>129</v>
      </c>
      <c r="E43" s="132" t="s">
        <v>252</v>
      </c>
      <c r="F43" s="132" t="s">
        <v>134</v>
      </c>
      <c r="G43" s="127" t="s">
        <v>253</v>
      </c>
    </row>
    <row r="44" spans="1:7" x14ac:dyDescent="0.55000000000000004">
      <c r="A44" s="111">
        <v>41</v>
      </c>
      <c r="B44" s="129" t="s">
        <v>254</v>
      </c>
      <c r="C44" s="130"/>
      <c r="D44" s="133" t="s">
        <v>129</v>
      </c>
      <c r="E44" s="132" t="s">
        <v>255</v>
      </c>
      <c r="F44" s="132" t="s">
        <v>134</v>
      </c>
      <c r="G44" s="127" t="s">
        <v>256</v>
      </c>
    </row>
    <row r="45" spans="1:7" x14ac:dyDescent="0.55000000000000004">
      <c r="A45" s="111">
        <v>42</v>
      </c>
      <c r="B45" s="134" t="s">
        <v>257</v>
      </c>
      <c r="C45" s="134"/>
      <c r="D45" s="133" t="s">
        <v>129</v>
      </c>
      <c r="E45" s="132" t="s">
        <v>255</v>
      </c>
      <c r="F45" s="132" t="s">
        <v>134</v>
      </c>
      <c r="G45" s="127" t="s">
        <v>258</v>
      </c>
    </row>
    <row r="46" spans="1:7" x14ac:dyDescent="0.55000000000000004">
      <c r="A46" s="111">
        <v>43</v>
      </c>
      <c r="B46" s="134" t="s">
        <v>259</v>
      </c>
      <c r="C46" s="134"/>
      <c r="D46" s="133" t="s">
        <v>129</v>
      </c>
      <c r="E46" s="132" t="s">
        <v>255</v>
      </c>
      <c r="F46" s="132" t="s">
        <v>134</v>
      </c>
      <c r="G46" s="127" t="s">
        <v>260</v>
      </c>
    </row>
    <row r="47" spans="1:7" x14ac:dyDescent="0.55000000000000004">
      <c r="A47" s="111">
        <v>44</v>
      </c>
      <c r="B47" s="134" t="s">
        <v>261</v>
      </c>
      <c r="C47" s="134"/>
      <c r="D47" s="133" t="s">
        <v>129</v>
      </c>
      <c r="E47" s="132" t="s">
        <v>255</v>
      </c>
      <c r="F47" s="132" t="s">
        <v>134</v>
      </c>
      <c r="G47" s="127" t="s">
        <v>262</v>
      </c>
    </row>
    <row r="48" spans="1:7" x14ac:dyDescent="0.55000000000000004">
      <c r="A48" s="111">
        <v>45</v>
      </c>
      <c r="B48" s="134" t="s">
        <v>263</v>
      </c>
      <c r="C48" s="134"/>
      <c r="D48" s="133" t="s">
        <v>129</v>
      </c>
      <c r="E48" s="132" t="s">
        <v>255</v>
      </c>
      <c r="F48" s="132" t="s">
        <v>134</v>
      </c>
      <c r="G48" s="127" t="s">
        <v>244</v>
      </c>
    </row>
    <row r="49" spans="1:7" x14ac:dyDescent="0.55000000000000004">
      <c r="A49" s="111">
        <v>46</v>
      </c>
      <c r="B49" s="134" t="s">
        <v>264</v>
      </c>
      <c r="C49" s="134"/>
      <c r="D49" s="133" t="s">
        <v>129</v>
      </c>
      <c r="E49" s="132" t="s">
        <v>255</v>
      </c>
      <c r="F49" s="132" t="s">
        <v>134</v>
      </c>
      <c r="G49" s="127" t="s">
        <v>265</v>
      </c>
    </row>
    <row r="50" spans="1:7" x14ac:dyDescent="0.55000000000000004">
      <c r="A50" s="111">
        <v>47</v>
      </c>
      <c r="B50" s="129" t="s">
        <v>266</v>
      </c>
      <c r="C50" s="130"/>
      <c r="D50" s="133" t="s">
        <v>129</v>
      </c>
      <c r="E50" s="132" t="s">
        <v>255</v>
      </c>
      <c r="F50" s="132" t="s">
        <v>134</v>
      </c>
      <c r="G50" s="127" t="s">
        <v>256</v>
      </c>
    </row>
    <row r="51" spans="1:7" x14ac:dyDescent="0.55000000000000004">
      <c r="A51" s="111">
        <v>48</v>
      </c>
      <c r="B51" s="129" t="s">
        <v>267</v>
      </c>
      <c r="C51" s="130"/>
      <c r="D51" s="135" t="s">
        <v>199</v>
      </c>
      <c r="E51" s="132" t="s">
        <v>268</v>
      </c>
      <c r="F51" s="132" t="s">
        <v>69</v>
      </c>
      <c r="G51" s="127" t="s">
        <v>223</v>
      </c>
    </row>
    <row r="52" spans="1:7" x14ac:dyDescent="0.55000000000000004">
      <c r="A52" s="111">
        <v>49</v>
      </c>
      <c r="B52" s="129" t="s">
        <v>269</v>
      </c>
      <c r="C52" s="130"/>
      <c r="D52" s="135" t="s">
        <v>199</v>
      </c>
      <c r="E52" s="132" t="s">
        <v>268</v>
      </c>
      <c r="F52" s="132" t="s">
        <v>69</v>
      </c>
      <c r="G52" s="127" t="s">
        <v>223</v>
      </c>
    </row>
    <row r="53" spans="1:7" x14ac:dyDescent="0.55000000000000004">
      <c r="A53" s="111">
        <v>50</v>
      </c>
      <c r="B53" s="129" t="s">
        <v>270</v>
      </c>
      <c r="C53" s="130"/>
      <c r="D53" s="135" t="s">
        <v>199</v>
      </c>
      <c r="E53" s="132" t="s">
        <v>268</v>
      </c>
      <c r="F53" s="132" t="s">
        <v>69</v>
      </c>
      <c r="G53" s="127" t="s">
        <v>223</v>
      </c>
    </row>
    <row r="54" spans="1:7" x14ac:dyDescent="0.55000000000000004">
      <c r="A54" s="111">
        <v>51</v>
      </c>
      <c r="B54" s="129" t="s">
        <v>271</v>
      </c>
      <c r="C54" s="130"/>
      <c r="D54" s="135" t="s">
        <v>199</v>
      </c>
      <c r="E54" s="132" t="s">
        <v>268</v>
      </c>
      <c r="F54" s="132" t="s">
        <v>69</v>
      </c>
      <c r="G54" s="127" t="s">
        <v>272</v>
      </c>
    </row>
    <row r="55" spans="1:7" x14ac:dyDescent="0.55000000000000004">
      <c r="A55" s="111">
        <v>52</v>
      </c>
      <c r="B55" s="136" t="s">
        <v>273</v>
      </c>
      <c r="C55" s="137"/>
      <c r="D55" s="135" t="s">
        <v>199</v>
      </c>
      <c r="E55" s="132" t="s">
        <v>268</v>
      </c>
      <c r="F55" s="132" t="s">
        <v>69</v>
      </c>
      <c r="G55" s="127" t="s">
        <v>223</v>
      </c>
    </row>
    <row r="56" spans="1:7" x14ac:dyDescent="0.55000000000000004">
      <c r="A56" s="138" t="s">
        <v>274</v>
      </c>
      <c r="B56" s="138"/>
      <c r="C56" s="138"/>
      <c r="D56" s="138"/>
      <c r="E56" s="138"/>
      <c r="F56" s="138"/>
      <c r="G56" s="138"/>
    </row>
    <row r="57" spans="1:7" x14ac:dyDescent="0.55000000000000004">
      <c r="A57" s="139">
        <v>53</v>
      </c>
      <c r="B57" s="129" t="s">
        <v>275</v>
      </c>
      <c r="C57" s="130"/>
      <c r="D57" s="128" t="s">
        <v>4</v>
      </c>
      <c r="E57" s="132" t="s">
        <v>276</v>
      </c>
      <c r="F57" s="132" t="s">
        <v>108</v>
      </c>
      <c r="G57" s="127" t="s">
        <v>277</v>
      </c>
    </row>
    <row r="58" spans="1:7" x14ac:dyDescent="0.55000000000000004">
      <c r="A58" s="139">
        <v>54</v>
      </c>
      <c r="B58" s="129" t="s">
        <v>107</v>
      </c>
      <c r="C58" s="130"/>
      <c r="D58" s="128" t="s">
        <v>4</v>
      </c>
      <c r="E58" s="132" t="s">
        <v>276</v>
      </c>
      <c r="F58" s="132" t="s">
        <v>108</v>
      </c>
      <c r="G58" s="127" t="s">
        <v>219</v>
      </c>
    </row>
    <row r="59" spans="1:7" x14ac:dyDescent="0.55000000000000004">
      <c r="A59" s="139">
        <v>55</v>
      </c>
      <c r="B59" s="129" t="s">
        <v>278</v>
      </c>
      <c r="C59" s="130"/>
      <c r="D59" s="128" t="s">
        <v>4</v>
      </c>
      <c r="E59" s="132" t="s">
        <v>276</v>
      </c>
      <c r="F59" s="132" t="s">
        <v>108</v>
      </c>
      <c r="G59" s="127" t="s">
        <v>279</v>
      </c>
    </row>
    <row r="60" spans="1:7" x14ac:dyDescent="0.55000000000000004">
      <c r="A60" s="139">
        <v>56</v>
      </c>
      <c r="B60" s="129" t="s">
        <v>280</v>
      </c>
      <c r="C60" s="130"/>
      <c r="D60" s="128" t="s">
        <v>4</v>
      </c>
      <c r="E60" s="132" t="s">
        <v>276</v>
      </c>
      <c r="F60" s="132" t="s">
        <v>108</v>
      </c>
      <c r="G60" s="127" t="s">
        <v>225</v>
      </c>
    </row>
    <row r="61" spans="1:7" x14ac:dyDescent="0.55000000000000004">
      <c r="A61" s="139">
        <v>57</v>
      </c>
      <c r="B61" s="129" t="s">
        <v>112</v>
      </c>
      <c r="C61" s="130"/>
      <c r="D61" s="128" t="s">
        <v>4</v>
      </c>
      <c r="E61" s="132" t="s">
        <v>178</v>
      </c>
      <c r="F61" s="132" t="s">
        <v>113</v>
      </c>
      <c r="G61" s="127" t="s">
        <v>281</v>
      </c>
    </row>
    <row r="62" spans="1:7" x14ac:dyDescent="0.55000000000000004">
      <c r="A62" s="139">
        <v>58</v>
      </c>
      <c r="B62" s="129" t="s">
        <v>117</v>
      </c>
      <c r="C62" s="130"/>
      <c r="D62" s="128" t="s">
        <v>4</v>
      </c>
      <c r="E62" s="132" t="s">
        <v>178</v>
      </c>
      <c r="F62" s="132" t="s">
        <v>113</v>
      </c>
      <c r="G62" s="127" t="s">
        <v>282</v>
      </c>
    </row>
    <row r="63" spans="1:7" x14ac:dyDescent="0.55000000000000004">
      <c r="A63" s="139">
        <v>59</v>
      </c>
      <c r="B63" s="129" t="s">
        <v>283</v>
      </c>
      <c r="C63" s="130"/>
      <c r="D63" s="140" t="s">
        <v>123</v>
      </c>
      <c r="E63" s="132" t="s">
        <v>178</v>
      </c>
      <c r="F63" s="132" t="s">
        <v>284</v>
      </c>
      <c r="G63" s="127" t="s">
        <v>281</v>
      </c>
    </row>
    <row r="64" spans="1:7" x14ac:dyDescent="0.55000000000000004">
      <c r="A64" s="139">
        <v>60</v>
      </c>
      <c r="B64" s="129" t="s">
        <v>285</v>
      </c>
      <c r="C64" s="130"/>
      <c r="D64" s="141" t="s">
        <v>4</v>
      </c>
      <c r="E64" s="132" t="s">
        <v>175</v>
      </c>
      <c r="F64" s="132" t="s">
        <v>181</v>
      </c>
      <c r="G64" s="127" t="s">
        <v>184</v>
      </c>
    </row>
    <row r="65" spans="1:7" x14ac:dyDescent="0.55000000000000004">
      <c r="A65" s="139">
        <v>61</v>
      </c>
      <c r="B65" s="129" t="s">
        <v>286</v>
      </c>
      <c r="C65" s="130"/>
      <c r="D65" s="141" t="s">
        <v>4</v>
      </c>
      <c r="E65" s="132" t="s">
        <v>175</v>
      </c>
      <c r="F65" s="132" t="s">
        <v>181</v>
      </c>
      <c r="G65" s="127" t="s">
        <v>186</v>
      </c>
    </row>
    <row r="66" spans="1:7" x14ac:dyDescent="0.55000000000000004">
      <c r="A66" s="139">
        <v>62</v>
      </c>
      <c r="B66" s="129" t="s">
        <v>287</v>
      </c>
      <c r="C66" s="130"/>
      <c r="D66" s="141" t="s">
        <v>4</v>
      </c>
      <c r="E66" s="132" t="s">
        <v>175</v>
      </c>
      <c r="F66" s="132" t="s">
        <v>181</v>
      </c>
      <c r="G66" s="127" t="s">
        <v>182</v>
      </c>
    </row>
    <row r="67" spans="1:7" x14ac:dyDescent="0.55000000000000004">
      <c r="A67" s="139">
        <v>63</v>
      </c>
      <c r="B67" s="129" t="s">
        <v>288</v>
      </c>
      <c r="C67" s="130"/>
      <c r="D67" s="142" t="s">
        <v>199</v>
      </c>
      <c r="E67" s="132" t="s">
        <v>175</v>
      </c>
      <c r="F67" s="132" t="s">
        <v>69</v>
      </c>
      <c r="G67" s="127" t="s">
        <v>289</v>
      </c>
    </row>
    <row r="68" spans="1:7" x14ac:dyDescent="0.55000000000000004">
      <c r="A68" s="139">
        <v>64</v>
      </c>
      <c r="B68" s="129" t="s">
        <v>290</v>
      </c>
      <c r="C68" s="130"/>
      <c r="D68" s="142" t="s">
        <v>199</v>
      </c>
      <c r="E68" s="132" t="s">
        <v>175</v>
      </c>
      <c r="F68" s="132" t="s">
        <v>69</v>
      </c>
      <c r="G68" s="127" t="s">
        <v>241</v>
      </c>
    </row>
    <row r="69" spans="1:7" x14ac:dyDescent="0.55000000000000004">
      <c r="A69" s="139">
        <v>65</v>
      </c>
      <c r="B69" s="129" t="s">
        <v>291</v>
      </c>
      <c r="C69" s="130"/>
      <c r="D69" s="142" t="s">
        <v>199</v>
      </c>
      <c r="E69" s="132" t="s">
        <v>175</v>
      </c>
      <c r="F69" s="132" t="s">
        <v>69</v>
      </c>
      <c r="G69" s="127" t="s">
        <v>202</v>
      </c>
    </row>
    <row r="70" spans="1:7" x14ac:dyDescent="0.55000000000000004">
      <c r="A70" s="139">
        <v>66</v>
      </c>
      <c r="B70" s="129" t="s">
        <v>292</v>
      </c>
      <c r="C70" s="130"/>
      <c r="D70" s="142" t="s">
        <v>199</v>
      </c>
      <c r="E70" s="132" t="s">
        <v>175</v>
      </c>
      <c r="F70" s="132" t="s">
        <v>69</v>
      </c>
      <c r="G70" s="127" t="s">
        <v>293</v>
      </c>
    </row>
    <row r="71" spans="1:7" x14ac:dyDescent="0.55000000000000004">
      <c r="A71" s="139">
        <v>67</v>
      </c>
      <c r="B71" s="129" t="s">
        <v>294</v>
      </c>
      <c r="C71" s="130"/>
      <c r="D71" s="142" t="s">
        <v>199</v>
      </c>
      <c r="E71" s="132" t="s">
        <v>175</v>
      </c>
      <c r="F71" s="132" t="s">
        <v>69</v>
      </c>
      <c r="G71" s="127" t="s">
        <v>295</v>
      </c>
    </row>
    <row r="72" spans="1:7" x14ac:dyDescent="0.55000000000000004">
      <c r="A72" s="139">
        <v>68</v>
      </c>
      <c r="B72" s="129" t="s">
        <v>296</v>
      </c>
      <c r="C72" s="130"/>
      <c r="D72" s="142" t="s">
        <v>199</v>
      </c>
      <c r="E72" s="132" t="s">
        <v>175</v>
      </c>
      <c r="F72" s="132" t="s">
        <v>69</v>
      </c>
      <c r="G72" s="127" t="s">
        <v>182</v>
      </c>
    </row>
    <row r="73" spans="1:7" x14ac:dyDescent="0.55000000000000004">
      <c r="A73" s="139">
        <v>69</v>
      </c>
      <c r="B73" s="129" t="s">
        <v>297</v>
      </c>
      <c r="C73" s="130"/>
      <c r="D73" s="142" t="s">
        <v>199</v>
      </c>
      <c r="E73" s="132" t="s">
        <v>175</v>
      </c>
      <c r="F73" s="132" t="s">
        <v>69</v>
      </c>
      <c r="G73" s="127" t="s">
        <v>182</v>
      </c>
    </row>
    <row r="74" spans="1:7" x14ac:dyDescent="0.55000000000000004">
      <c r="A74" s="139">
        <v>70</v>
      </c>
      <c r="B74" s="129" t="s">
        <v>298</v>
      </c>
      <c r="C74" s="130"/>
      <c r="D74" s="142" t="s">
        <v>199</v>
      </c>
      <c r="E74" s="132" t="s">
        <v>175</v>
      </c>
      <c r="F74" s="132" t="s">
        <v>69</v>
      </c>
      <c r="G74" s="127" t="s">
        <v>182</v>
      </c>
    </row>
    <row r="75" spans="1:7" x14ac:dyDescent="0.55000000000000004">
      <c r="A75" s="139">
        <v>71</v>
      </c>
      <c r="B75" s="129" t="s">
        <v>299</v>
      </c>
      <c r="C75" s="130"/>
      <c r="D75" s="143" t="s">
        <v>87</v>
      </c>
      <c r="E75" s="132" t="s">
        <v>205</v>
      </c>
      <c r="F75" s="132" t="s">
        <v>88</v>
      </c>
      <c r="G75" s="127" t="s">
        <v>300</v>
      </c>
    </row>
    <row r="76" spans="1:7" x14ac:dyDescent="0.55000000000000004">
      <c r="A76" s="139">
        <v>72</v>
      </c>
      <c r="B76" s="129" t="s">
        <v>301</v>
      </c>
      <c r="C76" s="130"/>
      <c r="D76" s="128" t="s">
        <v>4</v>
      </c>
      <c r="E76" s="132" t="s">
        <v>205</v>
      </c>
      <c r="F76" s="132" t="s">
        <v>181</v>
      </c>
      <c r="G76" s="127" t="s">
        <v>302</v>
      </c>
    </row>
    <row r="77" spans="1:7" x14ac:dyDescent="0.55000000000000004">
      <c r="A77" s="139">
        <v>73</v>
      </c>
      <c r="B77" s="129" t="s">
        <v>303</v>
      </c>
      <c r="C77" s="130"/>
      <c r="D77" s="128" t="s">
        <v>4</v>
      </c>
      <c r="E77" s="132" t="s">
        <v>213</v>
      </c>
      <c r="F77" s="132" t="s">
        <v>77</v>
      </c>
      <c r="G77" s="127" t="s">
        <v>250</v>
      </c>
    </row>
    <row r="78" spans="1:7" x14ac:dyDescent="0.55000000000000004">
      <c r="A78" s="139">
        <v>74</v>
      </c>
      <c r="B78" s="129" t="s">
        <v>304</v>
      </c>
      <c r="C78" s="130"/>
      <c r="D78" s="128" t="s">
        <v>4</v>
      </c>
      <c r="E78" s="132" t="s">
        <v>213</v>
      </c>
      <c r="F78" s="132" t="s">
        <v>77</v>
      </c>
      <c r="G78" s="127" t="s">
        <v>227</v>
      </c>
    </row>
    <row r="79" spans="1:7" x14ac:dyDescent="0.55000000000000004">
      <c r="A79" s="139">
        <v>75</v>
      </c>
      <c r="B79" s="129" t="s">
        <v>305</v>
      </c>
      <c r="C79" s="130"/>
      <c r="D79" s="133" t="s">
        <v>129</v>
      </c>
      <c r="E79" s="132" t="s">
        <v>306</v>
      </c>
      <c r="F79" s="132" t="s">
        <v>307</v>
      </c>
      <c r="G79" s="127" t="s">
        <v>308</v>
      </c>
    </row>
    <row r="80" spans="1:7" x14ac:dyDescent="0.55000000000000004">
      <c r="A80" s="139">
        <v>76</v>
      </c>
      <c r="B80" s="129" t="s">
        <v>128</v>
      </c>
      <c r="C80" s="130"/>
      <c r="D80" s="133" t="s">
        <v>129</v>
      </c>
      <c r="E80" s="132" t="s">
        <v>306</v>
      </c>
      <c r="F80" s="132" t="s">
        <v>307</v>
      </c>
      <c r="G80" s="127" t="s">
        <v>309</v>
      </c>
    </row>
    <row r="81" spans="1:7" x14ac:dyDescent="0.55000000000000004">
      <c r="A81" s="139">
        <v>77</v>
      </c>
      <c r="B81" s="129" t="s">
        <v>310</v>
      </c>
      <c r="C81" s="130"/>
      <c r="D81" s="133" t="s">
        <v>129</v>
      </c>
      <c r="E81" s="132" t="s">
        <v>306</v>
      </c>
      <c r="F81" s="132" t="s">
        <v>307</v>
      </c>
      <c r="G81" s="127" t="s">
        <v>311</v>
      </c>
    </row>
    <row r="82" spans="1:7" x14ac:dyDescent="0.55000000000000004">
      <c r="A82" s="139">
        <v>78</v>
      </c>
      <c r="B82" s="129" t="s">
        <v>312</v>
      </c>
      <c r="C82" s="130"/>
      <c r="D82" s="133" t="s">
        <v>129</v>
      </c>
      <c r="E82" s="132" t="s">
        <v>306</v>
      </c>
      <c r="F82" s="132" t="s">
        <v>307</v>
      </c>
      <c r="G82" s="127" t="s">
        <v>186</v>
      </c>
    </row>
    <row r="83" spans="1:7" x14ac:dyDescent="0.55000000000000004">
      <c r="A83" s="139">
        <v>79</v>
      </c>
      <c r="B83" s="129" t="s">
        <v>313</v>
      </c>
      <c r="C83" s="130"/>
      <c r="D83" s="133" t="s">
        <v>129</v>
      </c>
      <c r="E83" s="132" t="s">
        <v>306</v>
      </c>
      <c r="F83" s="132" t="s">
        <v>307</v>
      </c>
      <c r="G83" s="127" t="s">
        <v>314</v>
      </c>
    </row>
    <row r="84" spans="1:7" x14ac:dyDescent="0.55000000000000004">
      <c r="A84" s="139">
        <v>80</v>
      </c>
      <c r="B84" s="129" t="s">
        <v>315</v>
      </c>
      <c r="C84" s="130"/>
      <c r="D84" s="133" t="s">
        <v>129</v>
      </c>
      <c r="E84" s="132" t="s">
        <v>306</v>
      </c>
      <c r="F84" s="132" t="s">
        <v>307</v>
      </c>
      <c r="G84" s="127" t="s">
        <v>219</v>
      </c>
    </row>
    <row r="85" spans="1:7" x14ac:dyDescent="0.55000000000000004">
      <c r="A85" s="139">
        <v>81</v>
      </c>
      <c r="B85" s="129" t="s">
        <v>316</v>
      </c>
      <c r="C85" s="130"/>
      <c r="D85" s="133" t="s">
        <v>129</v>
      </c>
      <c r="E85" s="132" t="s">
        <v>306</v>
      </c>
      <c r="F85" s="132" t="s">
        <v>307</v>
      </c>
      <c r="G85" s="127" t="s">
        <v>317</v>
      </c>
    </row>
    <row r="86" spans="1:7" x14ac:dyDescent="0.55000000000000004">
      <c r="A86" s="139">
        <v>82</v>
      </c>
      <c r="B86" s="129" t="s">
        <v>318</v>
      </c>
      <c r="C86" s="130"/>
      <c r="D86" s="133" t="s">
        <v>129</v>
      </c>
      <c r="E86" s="132" t="s">
        <v>306</v>
      </c>
      <c r="F86" s="132" t="s">
        <v>307</v>
      </c>
      <c r="G86" s="127" t="s">
        <v>317</v>
      </c>
    </row>
    <row r="87" spans="1:7" x14ac:dyDescent="0.55000000000000004">
      <c r="A87" s="139">
        <v>83</v>
      </c>
      <c r="B87" s="129" t="s">
        <v>319</v>
      </c>
      <c r="C87" s="130"/>
      <c r="D87" s="133" t="s">
        <v>129</v>
      </c>
      <c r="E87" s="132" t="s">
        <v>306</v>
      </c>
      <c r="F87" s="132" t="s">
        <v>307</v>
      </c>
      <c r="G87" s="127" t="s">
        <v>314</v>
      </c>
    </row>
    <row r="88" spans="1:7" x14ac:dyDescent="0.55000000000000004">
      <c r="A88" s="139">
        <v>84</v>
      </c>
      <c r="B88" s="129" t="s">
        <v>133</v>
      </c>
      <c r="C88" s="130"/>
      <c r="D88" s="133" t="s">
        <v>129</v>
      </c>
      <c r="E88" s="132" t="s">
        <v>306</v>
      </c>
      <c r="F88" s="132" t="s">
        <v>307</v>
      </c>
      <c r="G88" s="127" t="s">
        <v>320</v>
      </c>
    </row>
    <row r="89" spans="1:7" x14ac:dyDescent="0.55000000000000004">
      <c r="A89" s="144"/>
      <c r="B89" s="145"/>
      <c r="C89" s="145"/>
      <c r="E89" s="146" t="s">
        <v>274</v>
      </c>
      <c r="F89" s="105"/>
      <c r="G89" s="147"/>
    </row>
    <row r="90" spans="1:7" x14ac:dyDescent="0.55000000000000004">
      <c r="A90" s="139">
        <v>85</v>
      </c>
      <c r="B90" s="134" t="s">
        <v>321</v>
      </c>
      <c r="C90" s="134"/>
      <c r="D90" s="128" t="s">
        <v>4</v>
      </c>
      <c r="E90" s="132" t="s">
        <v>276</v>
      </c>
      <c r="F90" s="132" t="s">
        <v>108</v>
      </c>
      <c r="G90" s="127" t="s">
        <v>322</v>
      </c>
    </row>
    <row r="91" spans="1:7" x14ac:dyDescent="0.55000000000000004">
      <c r="A91" s="139">
        <v>86</v>
      </c>
      <c r="B91" s="134" t="s">
        <v>323</v>
      </c>
      <c r="C91" s="134"/>
      <c r="D91" s="128" t="s">
        <v>4</v>
      </c>
      <c r="E91" s="132" t="s">
        <v>276</v>
      </c>
      <c r="F91" s="132" t="s">
        <v>108</v>
      </c>
      <c r="G91" s="127" t="s">
        <v>322</v>
      </c>
    </row>
    <row r="92" spans="1:7" x14ac:dyDescent="0.55000000000000004">
      <c r="A92" s="139">
        <v>87</v>
      </c>
      <c r="B92" s="129" t="s">
        <v>324</v>
      </c>
      <c r="C92" s="130"/>
      <c r="D92" s="128" t="s">
        <v>4</v>
      </c>
      <c r="E92" s="132" t="s">
        <v>276</v>
      </c>
      <c r="F92" s="132" t="s">
        <v>108</v>
      </c>
      <c r="G92" s="127" t="s">
        <v>322</v>
      </c>
    </row>
    <row r="93" spans="1:7" x14ac:dyDescent="0.55000000000000004">
      <c r="A93" s="139">
        <v>88</v>
      </c>
      <c r="B93" s="129" t="s">
        <v>155</v>
      </c>
      <c r="C93" s="130"/>
      <c r="D93" s="128" t="s">
        <v>4</v>
      </c>
      <c r="E93" s="132" t="s">
        <v>276</v>
      </c>
      <c r="F93" s="132" t="s">
        <v>325</v>
      </c>
      <c r="G93" s="127" t="s">
        <v>326</v>
      </c>
    </row>
    <row r="94" spans="1:7" x14ac:dyDescent="0.55000000000000004">
      <c r="A94" s="139">
        <v>89</v>
      </c>
      <c r="B94" s="129" t="s">
        <v>327</v>
      </c>
      <c r="C94" s="130"/>
      <c r="D94" s="128" t="s">
        <v>4</v>
      </c>
      <c r="E94" s="132" t="s">
        <v>178</v>
      </c>
      <c r="F94" s="132" t="s">
        <v>161</v>
      </c>
      <c r="G94" s="127" t="s">
        <v>328</v>
      </c>
    </row>
    <row r="95" spans="1:7" x14ac:dyDescent="0.55000000000000004">
      <c r="A95" s="139">
        <v>90</v>
      </c>
      <c r="B95" s="129" t="s">
        <v>329</v>
      </c>
      <c r="C95" s="130"/>
      <c r="D95" s="128" t="s">
        <v>4</v>
      </c>
      <c r="E95" s="132" t="s">
        <v>178</v>
      </c>
      <c r="F95" s="132" t="s">
        <v>113</v>
      </c>
      <c r="G95" s="127" t="s">
        <v>330</v>
      </c>
    </row>
    <row r="96" spans="1:7" x14ac:dyDescent="0.55000000000000004">
      <c r="A96" s="139">
        <v>91</v>
      </c>
      <c r="B96" s="129" t="s">
        <v>331</v>
      </c>
      <c r="C96" s="130"/>
      <c r="D96" s="128" t="s">
        <v>4</v>
      </c>
      <c r="E96" s="132" t="s">
        <v>178</v>
      </c>
      <c r="F96" s="132" t="s">
        <v>113</v>
      </c>
      <c r="G96" s="127" t="s">
        <v>293</v>
      </c>
    </row>
    <row r="97" spans="1:7" x14ac:dyDescent="0.55000000000000004">
      <c r="A97" s="139">
        <v>92</v>
      </c>
      <c r="B97" s="129" t="s">
        <v>332</v>
      </c>
      <c r="C97" s="130"/>
      <c r="D97" s="128" t="s">
        <v>4</v>
      </c>
      <c r="E97" s="132" t="s">
        <v>178</v>
      </c>
      <c r="F97" s="132" t="s">
        <v>113</v>
      </c>
      <c r="G97" s="127" t="s">
        <v>333</v>
      </c>
    </row>
    <row r="98" spans="1:7" x14ac:dyDescent="0.55000000000000004">
      <c r="A98" s="139">
        <v>93</v>
      </c>
      <c r="B98" s="129" t="s">
        <v>334</v>
      </c>
      <c r="C98" s="130"/>
      <c r="D98" s="141" t="s">
        <v>4</v>
      </c>
      <c r="E98" s="132" t="s">
        <v>175</v>
      </c>
      <c r="F98" s="132" t="s">
        <v>181</v>
      </c>
      <c r="G98" s="127" t="s">
        <v>335</v>
      </c>
    </row>
    <row r="99" spans="1:7" x14ac:dyDescent="0.55000000000000004">
      <c r="A99" s="139">
        <v>94</v>
      </c>
      <c r="B99" s="129" t="s">
        <v>336</v>
      </c>
      <c r="C99" s="130"/>
      <c r="D99" s="141" t="s">
        <v>4</v>
      </c>
      <c r="E99" s="132" t="s">
        <v>175</v>
      </c>
      <c r="F99" s="132" t="s">
        <v>181</v>
      </c>
      <c r="G99" s="127" t="s">
        <v>337</v>
      </c>
    </row>
    <row r="100" spans="1:7" x14ac:dyDescent="0.55000000000000004">
      <c r="A100" s="139">
        <v>95</v>
      </c>
      <c r="B100" s="129" t="s">
        <v>338</v>
      </c>
      <c r="C100" s="130"/>
      <c r="D100" s="142" t="s">
        <v>199</v>
      </c>
      <c r="E100" s="132" t="s">
        <v>175</v>
      </c>
      <c r="F100" s="132" t="s">
        <v>69</v>
      </c>
      <c r="G100" s="127" t="s">
        <v>339</v>
      </c>
    </row>
    <row r="101" spans="1:7" x14ac:dyDescent="0.55000000000000004">
      <c r="A101" s="139">
        <v>96</v>
      </c>
      <c r="B101" s="129" t="s">
        <v>340</v>
      </c>
      <c r="C101" s="130"/>
      <c r="D101" s="143" t="s">
        <v>87</v>
      </c>
      <c r="E101" s="132" t="s">
        <v>205</v>
      </c>
      <c r="F101" s="132" t="s">
        <v>88</v>
      </c>
      <c r="G101" s="127" t="s">
        <v>341</v>
      </c>
    </row>
    <row r="102" spans="1:7" x14ac:dyDescent="0.55000000000000004">
      <c r="A102" s="139">
        <v>97</v>
      </c>
      <c r="B102" s="129" t="s">
        <v>342</v>
      </c>
      <c r="C102" s="130"/>
      <c r="D102" s="143" t="s">
        <v>87</v>
      </c>
      <c r="E102" s="132" t="s">
        <v>205</v>
      </c>
      <c r="F102" s="132" t="s">
        <v>88</v>
      </c>
      <c r="G102" s="127" t="s">
        <v>343</v>
      </c>
    </row>
    <row r="103" spans="1:7" x14ac:dyDescent="0.55000000000000004">
      <c r="A103" s="139">
        <v>98</v>
      </c>
      <c r="B103" s="129" t="s">
        <v>344</v>
      </c>
      <c r="C103" s="130"/>
      <c r="D103" s="148" t="s">
        <v>212</v>
      </c>
      <c r="E103" s="132" t="s">
        <v>208</v>
      </c>
      <c r="F103" s="132" t="s">
        <v>214</v>
      </c>
      <c r="G103" s="127" t="s">
        <v>345</v>
      </c>
    </row>
    <row r="104" spans="1:7" x14ac:dyDescent="0.55000000000000004">
      <c r="A104" s="139">
        <v>99</v>
      </c>
      <c r="B104" s="129" t="s">
        <v>346</v>
      </c>
      <c r="C104" s="130"/>
      <c r="D104" s="148" t="s">
        <v>212</v>
      </c>
      <c r="E104" s="132" t="s">
        <v>208</v>
      </c>
      <c r="F104" s="132" t="s">
        <v>214</v>
      </c>
      <c r="G104" s="127" t="s">
        <v>345</v>
      </c>
    </row>
    <row r="105" spans="1:7" x14ac:dyDescent="0.55000000000000004">
      <c r="A105" s="139">
        <v>100</v>
      </c>
      <c r="B105" s="129" t="s">
        <v>347</v>
      </c>
      <c r="C105" s="130"/>
      <c r="D105" s="124" t="s">
        <v>212</v>
      </c>
      <c r="E105" s="132" t="s">
        <v>213</v>
      </c>
      <c r="F105" s="132" t="s">
        <v>214</v>
      </c>
      <c r="G105" s="127" t="s">
        <v>262</v>
      </c>
    </row>
    <row r="106" spans="1:7" x14ac:dyDescent="0.55000000000000004">
      <c r="A106" s="139">
        <v>101</v>
      </c>
      <c r="B106" s="129" t="s">
        <v>348</v>
      </c>
      <c r="C106" s="130"/>
      <c r="D106" s="124" t="s">
        <v>212</v>
      </c>
      <c r="E106" s="132" t="s">
        <v>213</v>
      </c>
      <c r="F106" s="132" t="s">
        <v>214</v>
      </c>
      <c r="G106" s="127" t="s">
        <v>349</v>
      </c>
    </row>
    <row r="107" spans="1:7" x14ac:dyDescent="0.55000000000000004">
      <c r="A107" s="139">
        <v>102</v>
      </c>
      <c r="B107" s="129" t="s">
        <v>350</v>
      </c>
      <c r="C107" s="130"/>
      <c r="D107" s="124" t="s">
        <v>212</v>
      </c>
      <c r="E107" s="132" t="s">
        <v>213</v>
      </c>
      <c r="F107" s="132" t="s">
        <v>214</v>
      </c>
      <c r="G107" s="127" t="s">
        <v>351</v>
      </c>
    </row>
    <row r="108" spans="1:7" x14ac:dyDescent="0.55000000000000004">
      <c r="A108" s="139">
        <v>103</v>
      </c>
      <c r="B108" s="129" t="s">
        <v>352</v>
      </c>
      <c r="C108" s="130"/>
      <c r="D108" s="124" t="s">
        <v>212</v>
      </c>
      <c r="E108" s="132" t="s">
        <v>213</v>
      </c>
      <c r="F108" s="132" t="s">
        <v>214</v>
      </c>
      <c r="G108" s="127" t="s">
        <v>262</v>
      </c>
    </row>
    <row r="109" spans="1:7" x14ac:dyDescent="0.55000000000000004">
      <c r="A109" s="139">
        <v>104</v>
      </c>
      <c r="B109" s="129" t="s">
        <v>353</v>
      </c>
      <c r="C109" s="130"/>
      <c r="D109" s="124" t="s">
        <v>212</v>
      </c>
      <c r="E109" s="132" t="s">
        <v>213</v>
      </c>
      <c r="F109" s="132" t="s">
        <v>214</v>
      </c>
      <c r="G109" s="127" t="s">
        <v>223</v>
      </c>
    </row>
    <row r="110" spans="1:7" x14ac:dyDescent="0.55000000000000004">
      <c r="A110" s="139">
        <v>105</v>
      </c>
      <c r="B110" s="129" t="s">
        <v>354</v>
      </c>
      <c r="C110" s="130"/>
      <c r="D110" s="124" t="s">
        <v>212</v>
      </c>
      <c r="E110" s="132" t="s">
        <v>213</v>
      </c>
      <c r="F110" s="132" t="s">
        <v>214</v>
      </c>
      <c r="G110" s="127" t="s">
        <v>262</v>
      </c>
    </row>
    <row r="111" spans="1:7" x14ac:dyDescent="0.55000000000000004">
      <c r="A111" s="139">
        <v>106</v>
      </c>
      <c r="B111" s="129" t="s">
        <v>355</v>
      </c>
      <c r="C111" s="130"/>
      <c r="D111" s="124" t="s">
        <v>212</v>
      </c>
      <c r="E111" s="132" t="s">
        <v>213</v>
      </c>
      <c r="F111" s="132" t="s">
        <v>214</v>
      </c>
      <c r="G111" s="127" t="s">
        <v>356</v>
      </c>
    </row>
    <row r="112" spans="1:7" x14ac:dyDescent="0.55000000000000004">
      <c r="A112" s="139">
        <v>107</v>
      </c>
      <c r="B112" s="129" t="s">
        <v>357</v>
      </c>
      <c r="C112" s="130"/>
      <c r="D112" s="124" t="s">
        <v>212</v>
      </c>
      <c r="E112" s="132" t="s">
        <v>213</v>
      </c>
      <c r="F112" s="132" t="s">
        <v>214</v>
      </c>
      <c r="G112" s="127" t="s">
        <v>262</v>
      </c>
    </row>
    <row r="113" spans="1:7" x14ac:dyDescent="0.55000000000000004">
      <c r="A113" s="139">
        <v>108</v>
      </c>
      <c r="B113" s="129" t="s">
        <v>358</v>
      </c>
      <c r="C113" s="130"/>
      <c r="D113" s="124" t="s">
        <v>212</v>
      </c>
      <c r="E113" s="132" t="s">
        <v>213</v>
      </c>
      <c r="F113" s="132" t="s">
        <v>214</v>
      </c>
      <c r="G113" s="127" t="s">
        <v>356</v>
      </c>
    </row>
    <row r="114" spans="1:7" x14ac:dyDescent="0.55000000000000004">
      <c r="A114" s="139">
        <v>109</v>
      </c>
      <c r="B114" s="129" t="s">
        <v>359</v>
      </c>
      <c r="C114" s="130"/>
      <c r="D114" s="133" t="s">
        <v>129</v>
      </c>
      <c r="E114" s="132" t="s">
        <v>255</v>
      </c>
      <c r="F114" s="132" t="s">
        <v>134</v>
      </c>
      <c r="G114" s="127" t="s">
        <v>314</v>
      </c>
    </row>
    <row r="115" spans="1:7" x14ac:dyDescent="0.55000000000000004">
      <c r="A115" s="139">
        <v>110</v>
      </c>
      <c r="B115" s="129" t="s">
        <v>360</v>
      </c>
      <c r="C115" s="130"/>
      <c r="D115" s="133" t="s">
        <v>129</v>
      </c>
      <c r="E115" s="132" t="s">
        <v>255</v>
      </c>
      <c r="F115" s="132" t="s">
        <v>134</v>
      </c>
      <c r="G115" s="127" t="s">
        <v>184</v>
      </c>
    </row>
    <row r="116" spans="1:7" x14ac:dyDescent="0.55000000000000004">
      <c r="A116" s="139">
        <v>111</v>
      </c>
      <c r="B116" s="129" t="s">
        <v>361</v>
      </c>
      <c r="C116" s="130"/>
      <c r="D116" s="133" t="s">
        <v>129</v>
      </c>
      <c r="E116" s="132" t="s">
        <v>255</v>
      </c>
      <c r="F116" s="132" t="s">
        <v>134</v>
      </c>
      <c r="G116" s="127" t="s">
        <v>262</v>
      </c>
    </row>
    <row r="117" spans="1:7" x14ac:dyDescent="0.55000000000000004">
      <c r="A117" s="139">
        <v>112</v>
      </c>
      <c r="B117" s="129" t="s">
        <v>362</v>
      </c>
      <c r="C117" s="130"/>
      <c r="D117" s="133" t="s">
        <v>129</v>
      </c>
      <c r="E117" s="132" t="s">
        <v>255</v>
      </c>
      <c r="F117" s="132" t="s">
        <v>134</v>
      </c>
      <c r="G117" s="127" t="s">
        <v>335</v>
      </c>
    </row>
    <row r="118" spans="1:7" x14ac:dyDescent="0.55000000000000004">
      <c r="A118" s="139">
        <v>113</v>
      </c>
      <c r="B118" s="129" t="s">
        <v>363</v>
      </c>
      <c r="C118" s="130"/>
      <c r="D118" s="133" t="s">
        <v>129</v>
      </c>
      <c r="E118" s="132" t="s">
        <v>255</v>
      </c>
      <c r="F118" s="132" t="s">
        <v>134</v>
      </c>
      <c r="G118" s="127" t="s">
        <v>335</v>
      </c>
    </row>
    <row r="119" spans="1:7" x14ac:dyDescent="0.55000000000000004">
      <c r="A119" s="139">
        <v>114</v>
      </c>
      <c r="B119" s="129" t="s">
        <v>364</v>
      </c>
      <c r="C119" s="130"/>
      <c r="D119" s="133" t="s">
        <v>129</v>
      </c>
      <c r="E119" s="132" t="s">
        <v>255</v>
      </c>
      <c r="F119" s="132" t="s">
        <v>134</v>
      </c>
      <c r="G119" s="127" t="s">
        <v>365</v>
      </c>
    </row>
    <row r="120" spans="1:7" x14ac:dyDescent="0.55000000000000004">
      <c r="A120" s="139">
        <v>115</v>
      </c>
      <c r="B120" s="129" t="s">
        <v>366</v>
      </c>
      <c r="C120" s="130"/>
      <c r="D120" s="133" t="s">
        <v>129</v>
      </c>
      <c r="E120" s="132" t="s">
        <v>255</v>
      </c>
      <c r="F120" s="132" t="s">
        <v>134</v>
      </c>
      <c r="G120" s="127" t="s">
        <v>367</v>
      </c>
    </row>
    <row r="121" spans="1:7" x14ac:dyDescent="0.55000000000000004">
      <c r="A121" s="139">
        <v>116</v>
      </c>
      <c r="B121" s="129" t="s">
        <v>368</v>
      </c>
      <c r="C121" s="130"/>
      <c r="D121" s="133" t="s">
        <v>129</v>
      </c>
      <c r="E121" s="132" t="s">
        <v>255</v>
      </c>
      <c r="F121" s="132" t="s">
        <v>134</v>
      </c>
      <c r="G121" s="127" t="s">
        <v>262</v>
      </c>
    </row>
    <row r="122" spans="1:7" x14ac:dyDescent="0.55000000000000004">
      <c r="A122" s="139">
        <v>117</v>
      </c>
      <c r="B122" s="129" t="s">
        <v>369</v>
      </c>
      <c r="C122" s="130"/>
      <c r="D122" s="133" t="s">
        <v>129</v>
      </c>
      <c r="E122" s="132" t="s">
        <v>255</v>
      </c>
      <c r="F122" s="132" t="s">
        <v>134</v>
      </c>
      <c r="G122" s="127" t="s">
        <v>314</v>
      </c>
    </row>
    <row r="123" spans="1:7" x14ac:dyDescent="0.55000000000000004">
      <c r="A123" s="139">
        <v>118</v>
      </c>
      <c r="B123" s="129" t="s">
        <v>370</v>
      </c>
      <c r="C123" s="130"/>
      <c r="D123" s="135" t="s">
        <v>199</v>
      </c>
      <c r="E123" s="132" t="s">
        <v>268</v>
      </c>
      <c r="F123" s="132" t="s">
        <v>69</v>
      </c>
      <c r="G123" s="127" t="s">
        <v>184</v>
      </c>
    </row>
    <row r="124" spans="1:7" x14ac:dyDescent="0.55000000000000004">
      <c r="A124" s="139">
        <v>119</v>
      </c>
      <c r="B124" s="129" t="s">
        <v>371</v>
      </c>
      <c r="C124" s="130"/>
      <c r="D124" s="135" t="s">
        <v>199</v>
      </c>
      <c r="E124" s="132" t="s">
        <v>268</v>
      </c>
      <c r="F124" s="132" t="s">
        <v>69</v>
      </c>
      <c r="G124" s="127" t="s">
        <v>223</v>
      </c>
    </row>
    <row r="125" spans="1:7" x14ac:dyDescent="0.55000000000000004">
      <c r="A125" s="139">
        <v>120</v>
      </c>
      <c r="B125" s="129" t="s">
        <v>372</v>
      </c>
      <c r="C125" s="130"/>
      <c r="D125" s="135" t="s">
        <v>199</v>
      </c>
      <c r="E125" s="132" t="s">
        <v>268</v>
      </c>
      <c r="F125" s="132" t="s">
        <v>69</v>
      </c>
      <c r="G125" s="127" t="s">
        <v>223</v>
      </c>
    </row>
    <row r="126" spans="1:7" x14ac:dyDescent="0.55000000000000004">
      <c r="A126" s="139">
        <v>121</v>
      </c>
      <c r="B126" s="129" t="s">
        <v>373</v>
      </c>
      <c r="C126" s="130"/>
      <c r="D126" s="135" t="s">
        <v>199</v>
      </c>
      <c r="E126" s="132" t="s">
        <v>268</v>
      </c>
      <c r="F126" s="132" t="s">
        <v>69</v>
      </c>
      <c r="G126" s="127" t="s">
        <v>225</v>
      </c>
    </row>
    <row r="127" spans="1:7" x14ac:dyDescent="0.55000000000000004">
      <c r="A127" s="139">
        <v>122</v>
      </c>
      <c r="B127" s="129" t="s">
        <v>374</v>
      </c>
      <c r="C127" s="130"/>
      <c r="D127" s="135" t="s">
        <v>199</v>
      </c>
      <c r="E127" s="132" t="s">
        <v>268</v>
      </c>
      <c r="F127" s="132" t="s">
        <v>69</v>
      </c>
      <c r="G127" s="127" t="s">
        <v>225</v>
      </c>
    </row>
    <row r="128" spans="1:7" x14ac:dyDescent="0.55000000000000004">
      <c r="A128" s="139">
        <v>123</v>
      </c>
      <c r="B128" s="129" t="s">
        <v>375</v>
      </c>
      <c r="C128" s="130"/>
      <c r="D128" s="135" t="s">
        <v>199</v>
      </c>
      <c r="E128" s="132" t="s">
        <v>268</v>
      </c>
      <c r="F128" s="132" t="s">
        <v>69</v>
      </c>
      <c r="G128" s="127" t="s">
        <v>225</v>
      </c>
    </row>
    <row r="129" spans="1:7" x14ac:dyDescent="0.55000000000000004">
      <c r="A129" s="139">
        <v>124</v>
      </c>
      <c r="B129" s="129" t="s">
        <v>376</v>
      </c>
      <c r="C129" s="130"/>
      <c r="D129" s="135" t="s">
        <v>199</v>
      </c>
      <c r="E129" s="132" t="s">
        <v>268</v>
      </c>
      <c r="F129" s="132" t="s">
        <v>69</v>
      </c>
      <c r="G129" s="127" t="s">
        <v>184</v>
      </c>
    </row>
    <row r="130" spans="1:7" x14ac:dyDescent="0.55000000000000004">
      <c r="A130" s="139">
        <v>125</v>
      </c>
      <c r="B130" s="129" t="s">
        <v>377</v>
      </c>
      <c r="C130" s="130"/>
      <c r="D130" s="135" t="s">
        <v>199</v>
      </c>
      <c r="E130" s="132" t="s">
        <v>268</v>
      </c>
      <c r="F130" s="132" t="s">
        <v>69</v>
      </c>
      <c r="G130" s="127" t="s">
        <v>186</v>
      </c>
    </row>
    <row r="131" spans="1:7" x14ac:dyDescent="0.55000000000000004">
      <c r="A131" s="139">
        <v>126</v>
      </c>
      <c r="B131" s="129" t="s">
        <v>378</v>
      </c>
      <c r="C131" s="130"/>
      <c r="D131" s="135" t="s">
        <v>199</v>
      </c>
      <c r="E131" s="132" t="s">
        <v>268</v>
      </c>
      <c r="F131" s="132" t="s">
        <v>69</v>
      </c>
      <c r="G131" s="127" t="s">
        <v>225</v>
      </c>
    </row>
    <row r="132" spans="1:7" x14ac:dyDescent="0.55000000000000004">
      <c r="A132" s="139">
        <v>127</v>
      </c>
      <c r="B132" s="129" t="s">
        <v>379</v>
      </c>
      <c r="C132" s="130"/>
      <c r="D132" s="135" t="s">
        <v>199</v>
      </c>
      <c r="E132" s="132" t="s">
        <v>268</v>
      </c>
      <c r="F132" s="132" t="s">
        <v>69</v>
      </c>
      <c r="G132" s="127" t="s">
        <v>186</v>
      </c>
    </row>
    <row r="133" spans="1:7" x14ac:dyDescent="0.55000000000000004">
      <c r="A133" s="139">
        <v>128</v>
      </c>
      <c r="B133" s="129" t="s">
        <v>380</v>
      </c>
      <c r="C133" s="130"/>
      <c r="D133" s="135" t="s">
        <v>199</v>
      </c>
      <c r="E133" s="132" t="s">
        <v>268</v>
      </c>
      <c r="F133" s="132" t="s">
        <v>69</v>
      </c>
      <c r="G133" s="127" t="s">
        <v>186</v>
      </c>
    </row>
    <row r="134" spans="1:7" x14ac:dyDescent="0.55000000000000004">
      <c r="A134" s="139">
        <v>129</v>
      </c>
      <c r="B134" s="129" t="s">
        <v>381</v>
      </c>
      <c r="C134" s="130"/>
      <c r="D134" s="135" t="s">
        <v>199</v>
      </c>
      <c r="E134" s="132" t="s">
        <v>268</v>
      </c>
      <c r="F134" s="132" t="s">
        <v>69</v>
      </c>
      <c r="G134" s="127" t="s">
        <v>186</v>
      </c>
    </row>
    <row r="135" spans="1:7" x14ac:dyDescent="0.55000000000000004">
      <c r="A135" s="139">
        <v>130</v>
      </c>
      <c r="B135" s="129" t="s">
        <v>382</v>
      </c>
      <c r="C135" s="130"/>
      <c r="D135" s="135" t="s">
        <v>199</v>
      </c>
      <c r="E135" s="132" t="s">
        <v>268</v>
      </c>
      <c r="F135" s="132" t="s">
        <v>69</v>
      </c>
      <c r="G135" s="127" t="s">
        <v>184</v>
      </c>
    </row>
    <row r="136" spans="1:7" x14ac:dyDescent="0.55000000000000004">
      <c r="A136" s="139">
        <v>131</v>
      </c>
      <c r="B136" s="129" t="s">
        <v>383</v>
      </c>
      <c r="C136" s="130"/>
      <c r="D136" s="135" t="s">
        <v>199</v>
      </c>
      <c r="E136" s="132" t="s">
        <v>268</v>
      </c>
      <c r="F136" s="132" t="s">
        <v>69</v>
      </c>
      <c r="G136" s="127" t="s">
        <v>223</v>
      </c>
    </row>
    <row r="137" spans="1:7" x14ac:dyDescent="0.55000000000000004">
      <c r="A137" s="139">
        <v>132</v>
      </c>
      <c r="B137" s="129" t="s">
        <v>384</v>
      </c>
      <c r="C137" s="130"/>
      <c r="D137" s="135" t="s">
        <v>199</v>
      </c>
      <c r="E137" s="132" t="s">
        <v>268</v>
      </c>
      <c r="F137" s="132" t="s">
        <v>69</v>
      </c>
      <c r="G137" s="127" t="s">
        <v>385</v>
      </c>
    </row>
    <row r="138" spans="1:7" x14ac:dyDescent="0.55000000000000004">
      <c r="A138" s="139">
        <v>133</v>
      </c>
      <c r="B138" s="129" t="s">
        <v>386</v>
      </c>
      <c r="C138" s="130"/>
      <c r="D138" s="135" t="s">
        <v>199</v>
      </c>
      <c r="E138" s="132" t="s">
        <v>268</v>
      </c>
      <c r="F138" s="132" t="s">
        <v>69</v>
      </c>
      <c r="G138" s="127" t="s">
        <v>387</v>
      </c>
    </row>
    <row r="139" spans="1:7" x14ac:dyDescent="0.55000000000000004">
      <c r="A139" s="139">
        <v>134</v>
      </c>
      <c r="B139" s="129" t="s">
        <v>388</v>
      </c>
      <c r="C139" s="130"/>
      <c r="D139" s="135" t="s">
        <v>199</v>
      </c>
      <c r="E139" s="132" t="s">
        <v>268</v>
      </c>
      <c r="F139" s="132" t="s">
        <v>69</v>
      </c>
      <c r="G139" s="127" t="s">
        <v>385</v>
      </c>
    </row>
    <row r="140" spans="1:7" x14ac:dyDescent="0.55000000000000004">
      <c r="A140" s="144"/>
      <c r="B140" s="105"/>
      <c r="C140" s="105"/>
      <c r="E140" s="105"/>
      <c r="F140" s="105"/>
      <c r="G140" s="147"/>
    </row>
    <row r="141" spans="1:7" x14ac:dyDescent="0.55000000000000004">
      <c r="A141" s="144"/>
      <c r="B141" s="105"/>
      <c r="C141" s="105"/>
      <c r="E141" s="105"/>
      <c r="F141" s="105"/>
      <c r="G141" s="147"/>
    </row>
    <row r="142" spans="1:7" x14ac:dyDescent="0.55000000000000004">
      <c r="A142" s="144"/>
      <c r="B142" s="105"/>
      <c r="C142" s="105"/>
      <c r="E142" s="105"/>
      <c r="F142" s="105"/>
      <c r="G142" s="147"/>
    </row>
    <row r="143" spans="1:7" x14ac:dyDescent="0.55000000000000004">
      <c r="A143" s="144"/>
      <c r="B143" s="105"/>
      <c r="C143" s="105"/>
      <c r="E143" s="105"/>
      <c r="F143" s="105"/>
      <c r="G143" s="147"/>
    </row>
    <row r="144" spans="1:7" x14ac:dyDescent="0.55000000000000004">
      <c r="A144" s="144"/>
      <c r="B144" s="105"/>
      <c r="C144" s="105"/>
      <c r="E144" s="105"/>
      <c r="F144" s="105"/>
      <c r="G144" s="147"/>
    </row>
    <row r="145" spans="1:7" x14ac:dyDescent="0.55000000000000004">
      <c r="A145" s="144"/>
      <c r="B145" s="105"/>
      <c r="C145" s="105"/>
      <c r="E145" s="105"/>
      <c r="F145" s="105"/>
      <c r="G145" s="147"/>
    </row>
    <row r="146" spans="1:7" x14ac:dyDescent="0.55000000000000004">
      <c r="A146" s="144"/>
      <c r="B146" s="105"/>
      <c r="C146" s="105"/>
      <c r="E146" s="105"/>
      <c r="F146" s="105"/>
      <c r="G146" s="147"/>
    </row>
    <row r="147" spans="1:7" x14ac:dyDescent="0.55000000000000004">
      <c r="A147" s="144"/>
      <c r="B147" s="105"/>
      <c r="C147" s="105"/>
      <c r="E147" s="105"/>
      <c r="F147" s="105"/>
      <c r="G147" s="147"/>
    </row>
    <row r="148" spans="1:7" x14ac:dyDescent="0.55000000000000004">
      <c r="A148" s="144"/>
      <c r="B148" s="105"/>
      <c r="C148" s="105"/>
      <c r="E148" s="105"/>
      <c r="F148" s="105"/>
      <c r="G148" s="147"/>
    </row>
    <row r="149" spans="1:7" x14ac:dyDescent="0.55000000000000004">
      <c r="A149" s="144"/>
      <c r="B149" s="105"/>
      <c r="C149" s="105"/>
      <c r="E149" s="105"/>
      <c r="F149" s="105"/>
      <c r="G149" s="147"/>
    </row>
    <row r="150" spans="1:7" x14ac:dyDescent="0.55000000000000004">
      <c r="A150" s="144"/>
      <c r="B150" s="105"/>
      <c r="C150" s="105"/>
      <c r="E150" s="105"/>
      <c r="F150" s="105"/>
      <c r="G150" s="147"/>
    </row>
    <row r="151" spans="1:7" x14ac:dyDescent="0.55000000000000004">
      <c r="A151" s="144"/>
      <c r="B151" s="105"/>
      <c r="C151" s="105"/>
      <c r="E151" s="105"/>
      <c r="F151" s="105"/>
      <c r="G151" s="147"/>
    </row>
    <row r="152" spans="1:7" x14ac:dyDescent="0.55000000000000004">
      <c r="A152" s="144"/>
      <c r="B152" s="105"/>
      <c r="C152" s="105"/>
      <c r="E152" s="105"/>
      <c r="F152" s="105"/>
      <c r="G152" s="147"/>
    </row>
    <row r="153" spans="1:7" x14ac:dyDescent="0.55000000000000004">
      <c r="A153" s="144"/>
      <c r="B153" s="105"/>
      <c r="C153" s="105"/>
      <c r="E153" s="105"/>
      <c r="F153" s="105"/>
      <c r="G153" s="147"/>
    </row>
    <row r="154" spans="1:7" x14ac:dyDescent="0.55000000000000004">
      <c r="A154" s="144"/>
      <c r="B154" s="105"/>
      <c r="C154" s="105"/>
      <c r="E154" s="105"/>
      <c r="F154" s="105"/>
      <c r="G154" s="147"/>
    </row>
    <row r="155" spans="1:7" x14ac:dyDescent="0.55000000000000004">
      <c r="A155" s="144"/>
      <c r="B155" s="105"/>
      <c r="C155" s="105"/>
      <c r="E155" s="105"/>
      <c r="F155" s="105"/>
      <c r="G155" s="147"/>
    </row>
    <row r="156" spans="1:7" x14ac:dyDescent="0.55000000000000004">
      <c r="A156" s="144"/>
      <c r="B156" s="105"/>
      <c r="C156" s="105"/>
      <c r="E156" s="105"/>
      <c r="F156" s="105"/>
      <c r="G156" s="147"/>
    </row>
    <row r="157" spans="1:7" x14ac:dyDescent="0.55000000000000004">
      <c r="A157" s="144"/>
      <c r="B157" s="105"/>
      <c r="C157" s="105"/>
      <c r="E157" s="105"/>
      <c r="F157" s="105"/>
      <c r="G157" s="147"/>
    </row>
    <row r="158" spans="1:7" x14ac:dyDescent="0.55000000000000004">
      <c r="A158" s="144"/>
      <c r="B158" s="105"/>
      <c r="C158" s="105"/>
      <c r="E158" s="105"/>
      <c r="F158" s="105"/>
      <c r="G158" s="147"/>
    </row>
    <row r="159" spans="1:7" x14ac:dyDescent="0.55000000000000004">
      <c r="A159" s="144"/>
      <c r="B159" s="105"/>
      <c r="C159" s="105"/>
      <c r="E159" s="105"/>
      <c r="F159" s="105"/>
      <c r="G159" s="147"/>
    </row>
    <row r="160" spans="1:7" x14ac:dyDescent="0.55000000000000004">
      <c r="A160" s="144"/>
      <c r="B160" s="105"/>
      <c r="C160" s="105"/>
      <c r="E160" s="105"/>
      <c r="F160" s="105"/>
      <c r="G160" s="147"/>
    </row>
    <row r="161" spans="1:7" x14ac:dyDescent="0.55000000000000004">
      <c r="A161" s="144"/>
      <c r="B161" s="105"/>
      <c r="C161" s="105"/>
      <c r="E161" s="105"/>
      <c r="F161" s="105"/>
      <c r="G161" s="147"/>
    </row>
    <row r="162" spans="1:7" x14ac:dyDescent="0.55000000000000004">
      <c r="A162" s="144"/>
      <c r="B162" s="105"/>
      <c r="C162" s="105"/>
      <c r="E162" s="105"/>
      <c r="F162" s="105"/>
      <c r="G162" s="147"/>
    </row>
    <row r="163" spans="1:7" x14ac:dyDescent="0.55000000000000004">
      <c r="A163" s="144"/>
      <c r="B163" s="105"/>
      <c r="C163" s="105"/>
      <c r="E163" s="105"/>
      <c r="F163" s="105"/>
      <c r="G163" s="147"/>
    </row>
    <row r="164" spans="1:7" x14ac:dyDescent="0.55000000000000004">
      <c r="A164" s="144"/>
      <c r="B164" s="105"/>
      <c r="C164" s="105"/>
      <c r="E164" s="105"/>
      <c r="F164" s="105"/>
      <c r="G164" s="147"/>
    </row>
    <row r="165" spans="1:7" x14ac:dyDescent="0.55000000000000004">
      <c r="A165" s="144"/>
      <c r="B165" s="105"/>
      <c r="C165" s="105"/>
      <c r="E165" s="105"/>
      <c r="F165" s="105"/>
      <c r="G165" s="147"/>
    </row>
    <row r="166" spans="1:7" x14ac:dyDescent="0.55000000000000004">
      <c r="A166" s="144"/>
      <c r="B166" s="105"/>
      <c r="C166" s="105"/>
      <c r="E166" s="105"/>
      <c r="F166" s="105"/>
      <c r="G166" s="147"/>
    </row>
    <row r="167" spans="1:7" x14ac:dyDescent="0.55000000000000004">
      <c r="A167" s="144"/>
      <c r="B167" s="105"/>
      <c r="C167" s="105"/>
      <c r="E167" s="105"/>
      <c r="F167" s="105"/>
      <c r="G167" s="147"/>
    </row>
    <row r="168" spans="1:7" x14ac:dyDescent="0.55000000000000004">
      <c r="A168" s="144"/>
      <c r="B168" s="105"/>
      <c r="C168" s="105"/>
      <c r="E168" s="105"/>
      <c r="F168" s="105"/>
      <c r="G168" s="147"/>
    </row>
    <row r="169" spans="1:7" x14ac:dyDescent="0.55000000000000004">
      <c r="A169" s="144"/>
      <c r="B169" s="105"/>
      <c r="C169" s="105"/>
      <c r="E169" s="105"/>
      <c r="F169" s="105"/>
      <c r="G169" s="147"/>
    </row>
    <row r="170" spans="1:7" x14ac:dyDescent="0.55000000000000004">
      <c r="A170" s="144"/>
      <c r="B170" s="105"/>
      <c r="C170" s="105"/>
      <c r="E170" s="105"/>
      <c r="F170" s="105"/>
      <c r="G170" s="147"/>
    </row>
    <row r="171" spans="1:7" x14ac:dyDescent="0.55000000000000004">
      <c r="A171" s="144"/>
      <c r="B171" s="105"/>
      <c r="C171" s="105"/>
      <c r="E171" s="105"/>
      <c r="F171" s="105"/>
      <c r="G171" s="147"/>
    </row>
    <row r="172" spans="1:7" x14ac:dyDescent="0.55000000000000004">
      <c r="A172" s="144"/>
      <c r="B172" s="105"/>
      <c r="C172" s="105"/>
      <c r="E172" s="105"/>
      <c r="F172" s="105"/>
      <c r="G172" s="147"/>
    </row>
    <row r="173" spans="1:7" x14ac:dyDescent="0.55000000000000004">
      <c r="A173" s="144"/>
      <c r="B173" s="105"/>
      <c r="C173" s="105"/>
      <c r="E173" s="105"/>
      <c r="F173" s="105"/>
      <c r="G173" s="147"/>
    </row>
    <row r="174" spans="1:7" x14ac:dyDescent="0.55000000000000004">
      <c r="A174" s="144"/>
      <c r="B174" s="105"/>
      <c r="C174" s="105"/>
      <c r="E174" s="105"/>
      <c r="F174" s="105"/>
      <c r="G174" s="147"/>
    </row>
    <row r="175" spans="1:7" x14ac:dyDescent="0.55000000000000004">
      <c r="A175" s="144"/>
      <c r="B175" s="105"/>
      <c r="C175" s="105"/>
      <c r="E175" s="105"/>
      <c r="F175" s="105"/>
      <c r="G175" s="147"/>
    </row>
    <row r="176" spans="1:7" x14ac:dyDescent="0.55000000000000004">
      <c r="A176" s="144"/>
      <c r="B176" s="105"/>
      <c r="C176" s="105"/>
      <c r="E176" s="105"/>
      <c r="F176" s="105"/>
      <c r="G176" s="147"/>
    </row>
    <row r="177" spans="1:7" x14ac:dyDescent="0.55000000000000004">
      <c r="A177" s="144"/>
      <c r="B177" s="105"/>
      <c r="C177" s="105"/>
      <c r="E177" s="105"/>
      <c r="F177" s="105"/>
      <c r="G177" s="147"/>
    </row>
    <row r="178" spans="1:7" x14ac:dyDescent="0.55000000000000004">
      <c r="A178" s="144"/>
      <c r="B178" s="105"/>
      <c r="C178" s="105"/>
      <c r="E178" s="105"/>
      <c r="F178" s="105"/>
      <c r="G178" s="147"/>
    </row>
    <row r="179" spans="1:7" x14ac:dyDescent="0.55000000000000004">
      <c r="A179" s="144"/>
      <c r="B179" s="105"/>
      <c r="C179" s="105"/>
      <c r="E179" s="105"/>
      <c r="F179" s="105"/>
      <c r="G179" s="147"/>
    </row>
    <row r="180" spans="1:7" x14ac:dyDescent="0.55000000000000004">
      <c r="A180" s="144"/>
      <c r="B180" s="105"/>
      <c r="C180" s="105"/>
      <c r="E180" s="105"/>
      <c r="F180" s="105"/>
      <c r="G180" s="147"/>
    </row>
    <row r="181" spans="1:7" x14ac:dyDescent="0.55000000000000004">
      <c r="A181" s="144"/>
      <c r="B181" s="105"/>
      <c r="C181" s="105"/>
      <c r="E181" s="105"/>
      <c r="F181" s="105"/>
      <c r="G181" s="147"/>
    </row>
    <row r="182" spans="1:7" x14ac:dyDescent="0.55000000000000004">
      <c r="A182" s="144"/>
      <c r="B182" s="105"/>
      <c r="C182" s="105"/>
      <c r="E182" s="105"/>
      <c r="F182" s="105"/>
      <c r="G182" s="147"/>
    </row>
    <row r="183" spans="1:7" x14ac:dyDescent="0.55000000000000004">
      <c r="A183" s="144"/>
      <c r="B183" s="105"/>
      <c r="C183" s="105"/>
      <c r="E183" s="105"/>
      <c r="F183" s="105"/>
      <c r="G183" s="147"/>
    </row>
    <row r="184" spans="1:7" x14ac:dyDescent="0.55000000000000004">
      <c r="A184" s="144"/>
      <c r="B184" s="105"/>
      <c r="C184" s="105"/>
      <c r="E184" s="105"/>
      <c r="F184" s="105"/>
      <c r="G184" s="147"/>
    </row>
    <row r="185" spans="1:7" x14ac:dyDescent="0.55000000000000004">
      <c r="A185" s="144"/>
      <c r="B185" s="105"/>
      <c r="C185" s="105"/>
      <c r="E185" s="105"/>
      <c r="F185" s="105"/>
      <c r="G185" s="147"/>
    </row>
    <row r="186" spans="1:7" x14ac:dyDescent="0.55000000000000004">
      <c r="A186" s="144"/>
      <c r="B186" s="105"/>
      <c r="C186" s="105"/>
      <c r="E186" s="105"/>
      <c r="F186" s="105"/>
      <c r="G186" s="147"/>
    </row>
    <row r="187" spans="1:7" x14ac:dyDescent="0.55000000000000004">
      <c r="A187" s="144"/>
      <c r="B187" s="105"/>
      <c r="C187" s="105"/>
      <c r="E187" s="105"/>
      <c r="F187" s="105"/>
      <c r="G187" s="147"/>
    </row>
    <row r="188" spans="1:7" x14ac:dyDescent="0.55000000000000004">
      <c r="A188" s="144"/>
      <c r="B188" s="105"/>
      <c r="C188" s="105"/>
      <c r="E188" s="105"/>
      <c r="F188" s="105"/>
      <c r="G188" s="147"/>
    </row>
    <row r="189" spans="1:7" x14ac:dyDescent="0.55000000000000004">
      <c r="A189" s="144"/>
      <c r="B189" s="105"/>
      <c r="C189" s="105"/>
      <c r="E189" s="105"/>
      <c r="F189" s="105"/>
      <c r="G189" s="147"/>
    </row>
    <row r="190" spans="1:7" x14ac:dyDescent="0.55000000000000004">
      <c r="A190" s="144"/>
      <c r="B190" s="105"/>
      <c r="C190" s="105"/>
      <c r="E190" s="105"/>
      <c r="F190" s="105"/>
      <c r="G190" s="147"/>
    </row>
    <row r="191" spans="1:7" x14ac:dyDescent="0.55000000000000004">
      <c r="A191" s="144"/>
      <c r="B191" s="105"/>
      <c r="C191" s="105"/>
      <c r="E191" s="105"/>
      <c r="F191" s="105"/>
      <c r="G191" s="147"/>
    </row>
    <row r="192" spans="1:7" x14ac:dyDescent="0.55000000000000004">
      <c r="A192" s="144"/>
      <c r="B192" s="105"/>
      <c r="C192" s="105"/>
      <c r="E192" s="105"/>
      <c r="F192" s="105"/>
      <c r="G192" s="147"/>
    </row>
    <row r="193" spans="1:7" x14ac:dyDescent="0.55000000000000004">
      <c r="A193" s="144"/>
      <c r="B193" s="105"/>
      <c r="C193" s="105"/>
      <c r="E193" s="105"/>
      <c r="F193" s="105"/>
      <c r="G193" s="147"/>
    </row>
    <row r="194" spans="1:7" x14ac:dyDescent="0.55000000000000004">
      <c r="A194" s="144"/>
      <c r="B194" s="105"/>
      <c r="C194" s="105"/>
      <c r="E194" s="105"/>
      <c r="F194" s="105"/>
      <c r="G194" s="147"/>
    </row>
    <row r="195" spans="1:7" x14ac:dyDescent="0.55000000000000004">
      <c r="A195" s="144"/>
      <c r="B195" s="105"/>
      <c r="C195" s="105"/>
      <c r="E195" s="105"/>
      <c r="F195" s="105"/>
      <c r="G195" s="147"/>
    </row>
    <row r="196" spans="1:7" x14ac:dyDescent="0.55000000000000004">
      <c r="A196" s="144"/>
      <c r="B196" s="105"/>
      <c r="C196" s="105"/>
      <c r="E196" s="105"/>
      <c r="F196" s="105"/>
      <c r="G196" s="147"/>
    </row>
    <row r="197" spans="1:7" x14ac:dyDescent="0.55000000000000004">
      <c r="A197" s="144"/>
      <c r="B197" s="105"/>
      <c r="C197" s="105"/>
      <c r="E197" s="105"/>
      <c r="F197" s="105"/>
      <c r="G197" s="147"/>
    </row>
    <row r="198" spans="1:7" x14ac:dyDescent="0.55000000000000004">
      <c r="A198" s="144"/>
      <c r="B198" s="105"/>
      <c r="C198" s="105"/>
      <c r="E198" s="105"/>
      <c r="F198" s="105"/>
      <c r="G198" s="147"/>
    </row>
    <row r="199" spans="1:7" x14ac:dyDescent="0.55000000000000004">
      <c r="A199" s="144"/>
      <c r="B199" s="105"/>
      <c r="C199" s="105"/>
      <c r="E199" s="105"/>
      <c r="F199" s="105"/>
      <c r="G199" s="147"/>
    </row>
    <row r="200" spans="1:7" x14ac:dyDescent="0.55000000000000004">
      <c r="A200" s="144"/>
      <c r="B200" s="105"/>
      <c r="C200" s="105"/>
      <c r="E200" s="105"/>
      <c r="F200" s="105"/>
      <c r="G200" s="147"/>
    </row>
    <row r="201" spans="1:7" x14ac:dyDescent="0.55000000000000004">
      <c r="A201" s="144"/>
      <c r="B201" s="105"/>
      <c r="C201" s="105"/>
      <c r="E201" s="105"/>
      <c r="F201" s="105"/>
      <c r="G201" s="147"/>
    </row>
    <row r="202" spans="1:7" x14ac:dyDescent="0.55000000000000004">
      <c r="A202" s="144"/>
      <c r="B202" s="105"/>
      <c r="C202" s="105"/>
      <c r="E202" s="105"/>
      <c r="F202" s="105"/>
      <c r="G202" s="147"/>
    </row>
    <row r="203" spans="1:7" x14ac:dyDescent="0.55000000000000004">
      <c r="A203" s="144"/>
      <c r="B203" s="105"/>
      <c r="C203" s="105"/>
      <c r="E203" s="105"/>
      <c r="F203" s="105"/>
      <c r="G203" s="147"/>
    </row>
    <row r="204" spans="1:7" x14ac:dyDescent="0.55000000000000004">
      <c r="A204" s="144"/>
      <c r="B204" s="105"/>
      <c r="C204" s="105"/>
      <c r="E204" s="105"/>
      <c r="F204" s="105"/>
      <c r="G204" s="147"/>
    </row>
    <row r="205" spans="1:7" x14ac:dyDescent="0.55000000000000004">
      <c r="A205" s="144"/>
      <c r="B205" s="105"/>
      <c r="C205" s="105"/>
      <c r="E205" s="105"/>
      <c r="F205" s="105"/>
      <c r="G205" s="147"/>
    </row>
    <row r="206" spans="1:7" x14ac:dyDescent="0.55000000000000004">
      <c r="A206" s="144"/>
      <c r="B206" s="105"/>
      <c r="C206" s="105"/>
      <c r="E206" s="105"/>
      <c r="F206" s="105"/>
      <c r="G206" s="147"/>
    </row>
    <row r="207" spans="1:7" x14ac:dyDescent="0.55000000000000004">
      <c r="A207" s="144"/>
      <c r="B207" s="105"/>
      <c r="C207" s="105"/>
      <c r="E207" s="105"/>
      <c r="F207" s="105"/>
      <c r="G207" s="147"/>
    </row>
    <row r="208" spans="1:7" x14ac:dyDescent="0.55000000000000004">
      <c r="A208" s="144"/>
      <c r="B208" s="105"/>
      <c r="C208" s="105"/>
      <c r="E208" s="105"/>
      <c r="F208" s="105"/>
      <c r="G208" s="147"/>
    </row>
    <row r="209" spans="1:7" x14ac:dyDescent="0.55000000000000004">
      <c r="A209" s="144"/>
      <c r="B209" s="105"/>
      <c r="C209" s="105"/>
      <c r="E209" s="105"/>
      <c r="F209" s="105"/>
      <c r="G209" s="147"/>
    </row>
    <row r="210" spans="1:7" x14ac:dyDescent="0.55000000000000004">
      <c r="A210" s="144"/>
      <c r="B210" s="105"/>
      <c r="C210" s="105"/>
      <c r="E210" s="105"/>
      <c r="F210" s="105"/>
      <c r="G210" s="147"/>
    </row>
    <row r="211" spans="1:7" x14ac:dyDescent="0.55000000000000004">
      <c r="A211" s="144"/>
      <c r="B211" s="105"/>
      <c r="C211" s="105"/>
      <c r="E211" s="105"/>
      <c r="F211" s="105"/>
      <c r="G211" s="147"/>
    </row>
    <row r="212" spans="1:7" x14ac:dyDescent="0.55000000000000004">
      <c r="A212" s="144"/>
      <c r="B212" s="105"/>
      <c r="C212" s="105"/>
      <c r="E212" s="105"/>
      <c r="F212" s="105"/>
      <c r="G212" s="147"/>
    </row>
    <row r="213" spans="1:7" x14ac:dyDescent="0.55000000000000004">
      <c r="A213" s="144"/>
      <c r="B213" s="105"/>
      <c r="C213" s="105"/>
      <c r="E213" s="105"/>
      <c r="F213" s="105"/>
      <c r="G213" s="147"/>
    </row>
    <row r="214" spans="1:7" x14ac:dyDescent="0.55000000000000004">
      <c r="A214" s="144"/>
      <c r="B214" s="105"/>
      <c r="C214" s="105"/>
      <c r="E214" s="105"/>
      <c r="F214" s="105"/>
      <c r="G214" s="147"/>
    </row>
    <row r="215" spans="1:7" x14ac:dyDescent="0.55000000000000004">
      <c r="A215" s="144"/>
      <c r="B215" s="105"/>
      <c r="C215" s="105"/>
      <c r="E215" s="105"/>
      <c r="F215" s="105"/>
      <c r="G215" s="147"/>
    </row>
    <row r="216" spans="1:7" x14ac:dyDescent="0.55000000000000004">
      <c r="A216" s="144"/>
      <c r="B216" s="105"/>
      <c r="C216" s="105"/>
      <c r="E216" s="105"/>
      <c r="F216" s="105"/>
      <c r="G216" s="147"/>
    </row>
    <row r="217" spans="1:7" x14ac:dyDescent="0.55000000000000004">
      <c r="A217" s="144"/>
      <c r="B217" s="105"/>
      <c r="C217" s="105"/>
      <c r="E217" s="105"/>
      <c r="F217" s="105"/>
      <c r="G217" s="147"/>
    </row>
    <row r="218" spans="1:7" x14ac:dyDescent="0.55000000000000004">
      <c r="A218" s="144"/>
      <c r="B218" s="105"/>
      <c r="C218" s="105"/>
      <c r="E218" s="105"/>
      <c r="F218" s="105"/>
      <c r="G218" s="147"/>
    </row>
    <row r="219" spans="1:7" x14ac:dyDescent="0.55000000000000004">
      <c r="A219" s="144"/>
      <c r="B219" s="105"/>
      <c r="C219" s="105"/>
      <c r="E219" s="105"/>
      <c r="F219" s="105"/>
      <c r="G219" s="147"/>
    </row>
    <row r="220" spans="1:7" x14ac:dyDescent="0.55000000000000004">
      <c r="A220" s="144"/>
      <c r="B220" s="105"/>
      <c r="C220" s="105"/>
      <c r="E220" s="105"/>
      <c r="F220" s="105"/>
      <c r="G220" s="147"/>
    </row>
    <row r="221" spans="1:7" x14ac:dyDescent="0.55000000000000004">
      <c r="A221" s="144"/>
      <c r="B221" s="105"/>
      <c r="C221" s="105"/>
      <c r="E221" s="105"/>
      <c r="F221" s="105"/>
      <c r="G221" s="147"/>
    </row>
    <row r="222" spans="1:7" x14ac:dyDescent="0.55000000000000004">
      <c r="A222" s="144"/>
      <c r="B222" s="105"/>
      <c r="C222" s="105"/>
      <c r="E222" s="105"/>
      <c r="F222" s="105"/>
      <c r="G222" s="147"/>
    </row>
    <row r="223" spans="1:7" x14ac:dyDescent="0.55000000000000004">
      <c r="A223" s="144"/>
      <c r="B223" s="105"/>
      <c r="C223" s="105"/>
      <c r="E223" s="105"/>
      <c r="F223" s="105"/>
      <c r="G223" s="147"/>
    </row>
    <row r="224" spans="1:7" x14ac:dyDescent="0.55000000000000004">
      <c r="A224" s="144"/>
      <c r="B224" s="105"/>
      <c r="C224" s="105"/>
      <c r="E224" s="105"/>
      <c r="F224" s="105"/>
      <c r="G224" s="147"/>
    </row>
    <row r="225" spans="1:7" x14ac:dyDescent="0.55000000000000004">
      <c r="A225" s="144"/>
      <c r="B225" s="105"/>
      <c r="C225" s="105"/>
      <c r="E225" s="105"/>
      <c r="F225" s="105"/>
      <c r="G225" s="147"/>
    </row>
    <row r="226" spans="1:7" x14ac:dyDescent="0.55000000000000004">
      <c r="A226" s="144"/>
      <c r="B226" s="105"/>
      <c r="C226" s="105"/>
      <c r="E226" s="105"/>
      <c r="F226" s="105"/>
      <c r="G226" s="147"/>
    </row>
    <row r="227" spans="1:7" x14ac:dyDescent="0.55000000000000004">
      <c r="A227" s="144"/>
      <c r="B227" s="105"/>
      <c r="C227" s="105"/>
      <c r="E227" s="105"/>
      <c r="F227" s="105"/>
      <c r="G227" s="147"/>
    </row>
    <row r="228" spans="1:7" x14ac:dyDescent="0.55000000000000004">
      <c r="A228" s="144"/>
      <c r="B228" s="105"/>
      <c r="C228" s="105"/>
      <c r="E228" s="105"/>
      <c r="F228" s="105"/>
      <c r="G228" s="147"/>
    </row>
    <row r="229" spans="1:7" x14ac:dyDescent="0.55000000000000004">
      <c r="A229" s="144"/>
      <c r="B229" s="105"/>
      <c r="C229" s="105"/>
      <c r="E229" s="105"/>
      <c r="F229" s="105"/>
      <c r="G229" s="147"/>
    </row>
    <row r="230" spans="1:7" x14ac:dyDescent="0.55000000000000004">
      <c r="A230" s="144"/>
      <c r="B230" s="105"/>
      <c r="C230" s="105"/>
      <c r="E230" s="105"/>
      <c r="F230" s="105"/>
      <c r="G230" s="147"/>
    </row>
    <row r="231" spans="1:7" x14ac:dyDescent="0.55000000000000004">
      <c r="A231" s="144"/>
      <c r="B231" s="105"/>
      <c r="C231" s="105"/>
      <c r="E231" s="105"/>
      <c r="F231" s="105"/>
      <c r="G231" s="147"/>
    </row>
    <row r="232" spans="1:7" x14ac:dyDescent="0.55000000000000004">
      <c r="A232" s="144"/>
      <c r="B232" s="105"/>
      <c r="C232" s="105"/>
      <c r="E232" s="105"/>
      <c r="F232" s="105"/>
      <c r="G232" s="147"/>
    </row>
    <row r="233" spans="1:7" x14ac:dyDescent="0.55000000000000004">
      <c r="A233" s="144"/>
      <c r="B233" s="105"/>
      <c r="C233" s="105"/>
      <c r="E233" s="105"/>
      <c r="F233" s="105"/>
      <c r="G233" s="147"/>
    </row>
    <row r="234" spans="1:7" x14ac:dyDescent="0.55000000000000004">
      <c r="A234" s="144"/>
      <c r="B234" s="105"/>
      <c r="C234" s="105"/>
      <c r="E234" s="105"/>
      <c r="F234" s="105"/>
      <c r="G234" s="147"/>
    </row>
    <row r="235" spans="1:7" x14ac:dyDescent="0.55000000000000004">
      <c r="A235" s="144"/>
      <c r="B235" s="105"/>
      <c r="C235" s="105"/>
      <c r="E235" s="105"/>
      <c r="F235" s="105"/>
      <c r="G235" s="147"/>
    </row>
    <row r="236" spans="1:7" x14ac:dyDescent="0.55000000000000004">
      <c r="A236" s="144"/>
      <c r="B236" s="105"/>
      <c r="C236" s="105"/>
      <c r="E236" s="105"/>
      <c r="F236" s="105"/>
      <c r="G236" s="147"/>
    </row>
    <row r="237" spans="1:7" x14ac:dyDescent="0.55000000000000004">
      <c r="A237" s="144"/>
      <c r="B237" s="105"/>
      <c r="C237" s="105"/>
      <c r="E237" s="105"/>
      <c r="F237" s="105"/>
      <c r="G237" s="147"/>
    </row>
    <row r="238" spans="1:7" x14ac:dyDescent="0.55000000000000004">
      <c r="A238" s="144"/>
      <c r="B238" s="105"/>
      <c r="C238" s="105"/>
      <c r="E238" s="105"/>
      <c r="F238" s="105"/>
      <c r="G238" s="147"/>
    </row>
    <row r="239" spans="1:7" x14ac:dyDescent="0.55000000000000004">
      <c r="A239" s="144"/>
      <c r="B239" s="105"/>
      <c r="C239" s="105"/>
      <c r="E239" s="105"/>
      <c r="F239" s="105"/>
      <c r="G239" s="147"/>
    </row>
    <row r="240" spans="1:7" x14ac:dyDescent="0.55000000000000004">
      <c r="A240" s="144"/>
      <c r="B240" s="105"/>
      <c r="C240" s="105"/>
      <c r="E240" s="105"/>
      <c r="F240" s="105"/>
      <c r="G240" s="147"/>
    </row>
    <row r="241" spans="1:7" x14ac:dyDescent="0.55000000000000004">
      <c r="A241" s="144"/>
      <c r="B241" s="105"/>
      <c r="C241" s="105"/>
      <c r="E241" s="105"/>
      <c r="F241" s="105"/>
      <c r="G241" s="147"/>
    </row>
    <row r="242" spans="1:7" x14ac:dyDescent="0.55000000000000004">
      <c r="A242" s="144"/>
      <c r="B242" s="105"/>
      <c r="C242" s="105"/>
      <c r="E242" s="105"/>
      <c r="F242" s="105"/>
      <c r="G242" s="147"/>
    </row>
    <row r="243" spans="1:7" x14ac:dyDescent="0.55000000000000004">
      <c r="A243" s="144"/>
      <c r="B243" s="105"/>
      <c r="C243" s="105"/>
      <c r="E243" s="105"/>
      <c r="F243" s="105"/>
      <c r="G243" s="147"/>
    </row>
    <row r="244" spans="1:7" x14ac:dyDescent="0.55000000000000004">
      <c r="A244" s="144"/>
      <c r="B244" s="105"/>
      <c r="C244" s="105"/>
      <c r="E244" s="105"/>
      <c r="F244" s="105"/>
      <c r="G244" s="147"/>
    </row>
    <row r="245" spans="1:7" x14ac:dyDescent="0.55000000000000004">
      <c r="A245" s="144"/>
      <c r="B245" s="105"/>
      <c r="C245" s="105"/>
      <c r="E245" s="105"/>
      <c r="F245" s="105"/>
      <c r="G245" s="147"/>
    </row>
    <row r="246" spans="1:7" x14ac:dyDescent="0.55000000000000004">
      <c r="A246" s="144"/>
      <c r="B246" s="105"/>
      <c r="C246" s="105"/>
      <c r="E246" s="105"/>
      <c r="F246" s="105"/>
      <c r="G246" s="147"/>
    </row>
    <row r="247" spans="1:7" x14ac:dyDescent="0.55000000000000004">
      <c r="A247" s="144"/>
      <c r="B247" s="105"/>
      <c r="C247" s="105"/>
      <c r="E247" s="105"/>
      <c r="F247" s="105"/>
      <c r="G247" s="147"/>
    </row>
    <row r="248" spans="1:7" x14ac:dyDescent="0.55000000000000004">
      <c r="A248" s="144"/>
      <c r="B248" s="105"/>
      <c r="C248" s="105"/>
      <c r="E248" s="105"/>
      <c r="F248" s="105"/>
      <c r="G248" s="147"/>
    </row>
    <row r="249" spans="1:7" x14ac:dyDescent="0.55000000000000004">
      <c r="A249" s="144"/>
      <c r="B249" s="105"/>
      <c r="C249" s="105"/>
      <c r="E249" s="105"/>
      <c r="F249" s="105"/>
      <c r="G249" s="147"/>
    </row>
    <row r="250" spans="1:7" x14ac:dyDescent="0.55000000000000004">
      <c r="A250" s="144"/>
      <c r="B250" s="105"/>
      <c r="C250" s="105"/>
      <c r="E250" s="105"/>
      <c r="F250" s="105"/>
      <c r="G250" s="147"/>
    </row>
    <row r="251" spans="1:7" x14ac:dyDescent="0.55000000000000004">
      <c r="A251" s="144"/>
      <c r="B251" s="105"/>
      <c r="C251" s="105"/>
      <c r="E251" s="105"/>
      <c r="F251" s="105"/>
      <c r="G251" s="147"/>
    </row>
    <row r="252" spans="1:7" x14ac:dyDescent="0.55000000000000004">
      <c r="A252" s="144"/>
      <c r="B252" s="105"/>
      <c r="C252" s="105"/>
      <c r="E252" s="105"/>
      <c r="F252" s="105"/>
      <c r="G252" s="147"/>
    </row>
    <row r="253" spans="1:7" x14ac:dyDescent="0.55000000000000004">
      <c r="A253" s="144"/>
      <c r="B253" s="105"/>
      <c r="C253" s="105"/>
      <c r="E253" s="105"/>
      <c r="F253" s="105"/>
      <c r="G253" s="147"/>
    </row>
    <row r="254" spans="1:7" x14ac:dyDescent="0.55000000000000004">
      <c r="A254" s="144"/>
      <c r="B254" s="105"/>
      <c r="C254" s="105"/>
      <c r="E254" s="105"/>
      <c r="F254" s="105"/>
      <c r="G254" s="147"/>
    </row>
    <row r="255" spans="1:7" x14ac:dyDescent="0.55000000000000004">
      <c r="A255" s="144"/>
      <c r="B255" s="105"/>
      <c r="C255" s="105"/>
      <c r="E255" s="105"/>
      <c r="F255" s="105"/>
      <c r="G255" s="147"/>
    </row>
    <row r="256" spans="1:7" x14ac:dyDescent="0.55000000000000004">
      <c r="A256" s="144"/>
      <c r="B256" s="105"/>
      <c r="C256" s="105"/>
      <c r="E256" s="105"/>
      <c r="F256" s="105"/>
      <c r="G256" s="147"/>
    </row>
    <row r="257" spans="1:7" x14ac:dyDescent="0.55000000000000004">
      <c r="A257" s="144"/>
      <c r="B257" s="105"/>
      <c r="C257" s="105"/>
      <c r="E257" s="105"/>
      <c r="F257" s="105"/>
      <c r="G257" s="147"/>
    </row>
    <row r="258" spans="1:7" x14ac:dyDescent="0.55000000000000004">
      <c r="A258" s="144"/>
      <c r="B258" s="105"/>
      <c r="C258" s="105"/>
      <c r="E258" s="105"/>
      <c r="F258" s="105"/>
      <c r="G258" s="147"/>
    </row>
    <row r="259" spans="1:7" x14ac:dyDescent="0.55000000000000004">
      <c r="A259" s="144"/>
      <c r="B259" s="105"/>
      <c r="C259" s="105"/>
      <c r="E259" s="105"/>
      <c r="F259" s="105"/>
      <c r="G259" s="147"/>
    </row>
    <row r="260" spans="1:7" x14ac:dyDescent="0.55000000000000004">
      <c r="A260" s="144"/>
      <c r="B260" s="105"/>
      <c r="C260" s="105"/>
      <c r="E260" s="105"/>
      <c r="F260" s="105"/>
      <c r="G260" s="147"/>
    </row>
    <row r="261" spans="1:7" x14ac:dyDescent="0.55000000000000004">
      <c r="A261" s="144"/>
      <c r="B261" s="105"/>
      <c r="C261" s="105"/>
      <c r="E261" s="105"/>
      <c r="F261" s="105"/>
      <c r="G261" s="147"/>
    </row>
    <row r="262" spans="1:7" x14ac:dyDescent="0.55000000000000004">
      <c r="A262" s="144"/>
      <c r="B262" s="105"/>
      <c r="C262" s="105"/>
      <c r="E262" s="105"/>
      <c r="F262" s="105"/>
      <c r="G262" s="147"/>
    </row>
    <row r="263" spans="1:7" x14ac:dyDescent="0.55000000000000004">
      <c r="A263" s="144"/>
      <c r="B263" s="105"/>
      <c r="C263" s="105"/>
      <c r="E263" s="105"/>
      <c r="F263" s="105"/>
      <c r="G263" s="147"/>
    </row>
    <row r="264" spans="1:7" x14ac:dyDescent="0.55000000000000004">
      <c r="A264" s="144"/>
      <c r="B264" s="105"/>
      <c r="C264" s="105"/>
      <c r="E264" s="105"/>
      <c r="F264" s="105"/>
      <c r="G264" s="147"/>
    </row>
    <row r="265" spans="1:7" x14ac:dyDescent="0.55000000000000004">
      <c r="A265" s="144"/>
      <c r="B265" s="105"/>
      <c r="C265" s="105"/>
      <c r="E265" s="105"/>
      <c r="F265" s="105"/>
      <c r="G265" s="147"/>
    </row>
    <row r="266" spans="1:7" x14ac:dyDescent="0.55000000000000004">
      <c r="A266" s="144"/>
      <c r="B266" s="105"/>
      <c r="C266" s="105"/>
      <c r="E266" s="105"/>
      <c r="F266" s="105"/>
      <c r="G266" s="147"/>
    </row>
    <row r="267" spans="1:7" x14ac:dyDescent="0.55000000000000004">
      <c r="A267" s="144"/>
      <c r="B267" s="105"/>
      <c r="C267" s="105"/>
      <c r="E267" s="105"/>
      <c r="F267" s="105"/>
      <c r="G267" s="147"/>
    </row>
    <row r="268" spans="1:7" x14ac:dyDescent="0.55000000000000004">
      <c r="A268" s="144"/>
      <c r="B268" s="105"/>
      <c r="C268" s="105"/>
      <c r="E268" s="105"/>
      <c r="F268" s="105"/>
      <c r="G268" s="147"/>
    </row>
    <row r="269" spans="1:7" x14ac:dyDescent="0.55000000000000004">
      <c r="A269" s="144"/>
      <c r="B269" s="105"/>
      <c r="C269" s="105"/>
      <c r="E269" s="105"/>
      <c r="F269" s="105"/>
      <c r="G269" s="147"/>
    </row>
    <row r="270" spans="1:7" x14ac:dyDescent="0.55000000000000004">
      <c r="A270" s="144"/>
      <c r="B270" s="105"/>
      <c r="C270" s="105"/>
      <c r="E270" s="105"/>
      <c r="F270" s="105"/>
      <c r="G270" s="147"/>
    </row>
    <row r="271" spans="1:7" x14ac:dyDescent="0.55000000000000004">
      <c r="A271" s="144"/>
      <c r="B271" s="105"/>
      <c r="C271" s="105"/>
      <c r="E271" s="105"/>
      <c r="F271" s="105"/>
      <c r="G271" s="147"/>
    </row>
    <row r="272" spans="1:7" x14ac:dyDescent="0.55000000000000004">
      <c r="A272" s="144"/>
      <c r="B272" s="105"/>
      <c r="C272" s="105"/>
      <c r="E272" s="105"/>
      <c r="F272" s="105"/>
      <c r="G272" s="147"/>
    </row>
    <row r="273" spans="1:7" x14ac:dyDescent="0.55000000000000004">
      <c r="A273" s="144"/>
      <c r="B273" s="105"/>
      <c r="C273" s="105"/>
      <c r="E273" s="105"/>
      <c r="F273" s="105"/>
      <c r="G273" s="147"/>
    </row>
    <row r="274" spans="1:7" x14ac:dyDescent="0.55000000000000004">
      <c r="A274" s="144"/>
      <c r="B274" s="105"/>
      <c r="C274" s="105"/>
      <c r="E274" s="105"/>
      <c r="F274" s="105"/>
      <c r="G274" s="147"/>
    </row>
    <row r="275" spans="1:7" x14ac:dyDescent="0.55000000000000004">
      <c r="A275" s="144"/>
      <c r="B275" s="105"/>
      <c r="C275" s="105"/>
      <c r="E275" s="105"/>
      <c r="F275" s="105"/>
      <c r="G275" s="147"/>
    </row>
    <row r="276" spans="1:7" x14ac:dyDescent="0.55000000000000004">
      <c r="A276" s="144"/>
      <c r="B276" s="105"/>
      <c r="C276" s="105"/>
      <c r="E276" s="105"/>
      <c r="F276" s="105"/>
      <c r="G276" s="147"/>
    </row>
    <row r="277" spans="1:7" x14ac:dyDescent="0.55000000000000004">
      <c r="A277" s="144"/>
      <c r="B277" s="105"/>
      <c r="C277" s="105"/>
      <c r="E277" s="105"/>
      <c r="F277" s="105"/>
      <c r="G277" s="147"/>
    </row>
    <row r="278" spans="1:7" x14ac:dyDescent="0.55000000000000004">
      <c r="A278" s="144"/>
      <c r="B278" s="105"/>
      <c r="C278" s="105"/>
      <c r="E278" s="105"/>
      <c r="F278" s="105"/>
      <c r="G278" s="147"/>
    </row>
    <row r="279" spans="1:7" x14ac:dyDescent="0.55000000000000004">
      <c r="A279" s="144"/>
      <c r="B279" s="105"/>
      <c r="C279" s="105"/>
      <c r="E279" s="105"/>
      <c r="F279" s="105"/>
      <c r="G279" s="147"/>
    </row>
    <row r="280" spans="1:7" x14ac:dyDescent="0.55000000000000004">
      <c r="A280" s="144"/>
      <c r="B280" s="105"/>
      <c r="C280" s="105"/>
      <c r="E280" s="105"/>
      <c r="F280" s="105"/>
      <c r="G280" s="147"/>
    </row>
    <row r="281" spans="1:7" x14ac:dyDescent="0.55000000000000004">
      <c r="A281" s="144"/>
      <c r="B281" s="105"/>
      <c r="C281" s="105"/>
      <c r="E281" s="105"/>
      <c r="F281" s="105"/>
      <c r="G281" s="147"/>
    </row>
    <row r="282" spans="1:7" x14ac:dyDescent="0.55000000000000004">
      <c r="A282" s="144"/>
      <c r="B282" s="105"/>
      <c r="C282" s="105"/>
      <c r="E282" s="105"/>
      <c r="F282" s="105"/>
      <c r="G282" s="147"/>
    </row>
  </sheetData>
  <mergeCells count="139">
    <mergeCell ref="B139:C139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A56:G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G1"/>
    <mergeCell ref="A2:G2"/>
    <mergeCell ref="B3:C3"/>
    <mergeCell ref="B4:C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2.1.3</vt:lpstr>
      <vt:lpstr>รายละเอียด 2.1.2 2.1.3</vt:lpstr>
      <vt:lpstr>บัญชีรายชื่อผู้สำเร็จการศึกษา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2022-01-11T09:20:31Z</dcterms:created>
  <dcterms:modified xsi:type="dcterms:W3CDTF">2022-01-11T09:20:45Z</dcterms:modified>
</cp:coreProperties>
</file>