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B75" i="1"/>
  <c r="A75" i="1"/>
  <c r="I74" i="1"/>
  <c r="H74" i="1"/>
  <c r="F74" i="1"/>
  <c r="E74" i="1"/>
  <c r="D74" i="1"/>
  <c r="B74" i="1"/>
  <c r="A74" i="1"/>
  <c r="J73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J71" i="1"/>
  <c r="I71" i="1"/>
  <c r="H71" i="1"/>
  <c r="F71" i="1"/>
  <c r="E71" i="1"/>
  <c r="D71" i="1"/>
  <c r="B71" i="1"/>
  <c r="A71" i="1"/>
  <c r="I70" i="1"/>
  <c r="H70" i="1"/>
  <c r="F70" i="1"/>
  <c r="E70" i="1"/>
  <c r="D70" i="1"/>
  <c r="B70" i="1"/>
  <c r="A70" i="1"/>
  <c r="J69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J67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J65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J63" i="1"/>
  <c r="I63" i="1"/>
  <c r="H63" i="1"/>
  <c r="F63" i="1"/>
  <c r="E63" i="1"/>
  <c r="D63" i="1"/>
  <c r="B63" i="1"/>
  <c r="A63" i="1"/>
  <c r="I62" i="1"/>
  <c r="H62" i="1"/>
  <c r="F62" i="1"/>
  <c r="E62" i="1"/>
  <c r="D62" i="1"/>
  <c r="B62" i="1"/>
  <c r="A62" i="1"/>
  <c r="J61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J59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J57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J55" i="1"/>
  <c r="I55" i="1"/>
  <c r="H55" i="1"/>
  <c r="F55" i="1"/>
  <c r="E55" i="1"/>
  <c r="D55" i="1"/>
  <c r="B55" i="1"/>
  <c r="A55" i="1"/>
  <c r="I54" i="1"/>
  <c r="H54" i="1"/>
  <c r="F54" i="1"/>
  <c r="E54" i="1"/>
  <c r="D54" i="1"/>
  <c r="B54" i="1"/>
  <c r="A54" i="1"/>
  <c r="J53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J51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J49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J47" i="1"/>
  <c r="I47" i="1"/>
  <c r="H47" i="1"/>
  <c r="F47" i="1"/>
  <c r="E47" i="1"/>
  <c r="D47" i="1"/>
  <c r="B47" i="1"/>
  <c r="A47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K35" i="1"/>
  <c r="K75" i="1" s="1"/>
  <c r="I35" i="1"/>
  <c r="I75" i="1" s="1"/>
  <c r="H35" i="1"/>
  <c r="H75" i="1" s="1"/>
  <c r="F35" i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G31" i="1"/>
  <c r="M31" i="1" s="1"/>
  <c r="L30" i="1"/>
  <c r="L70" i="1" s="1"/>
  <c r="K30" i="1"/>
  <c r="K70" i="1" s="1"/>
  <c r="J30" i="1"/>
  <c r="J70" i="1" s="1"/>
  <c r="G30" i="1"/>
  <c r="M30" i="1" s="1"/>
  <c r="M29" i="1"/>
  <c r="M69" i="1" s="1"/>
  <c r="L29" i="1"/>
  <c r="L69" i="1" s="1"/>
  <c r="K29" i="1"/>
  <c r="K69" i="1" s="1"/>
  <c r="J29" i="1"/>
  <c r="G29" i="1"/>
  <c r="G69" i="1" s="1"/>
  <c r="M28" i="1"/>
  <c r="M68" i="1" s="1"/>
  <c r="L28" i="1"/>
  <c r="L68" i="1" s="1"/>
  <c r="K28" i="1"/>
  <c r="K68" i="1" s="1"/>
  <c r="J28" i="1"/>
  <c r="G28" i="1"/>
  <c r="G68" i="1" s="1"/>
  <c r="M27" i="1"/>
  <c r="M67" i="1" s="1"/>
  <c r="L27" i="1"/>
  <c r="L67" i="1" s="1"/>
  <c r="K27" i="1"/>
  <c r="K67" i="1" s="1"/>
  <c r="J27" i="1"/>
  <c r="G27" i="1"/>
  <c r="G67" i="1" s="1"/>
  <c r="L26" i="1"/>
  <c r="L66" i="1" s="1"/>
  <c r="K26" i="1"/>
  <c r="K66" i="1" s="1"/>
  <c r="J26" i="1"/>
  <c r="M26" i="1" s="1"/>
  <c r="G26" i="1"/>
  <c r="G66" i="1" s="1"/>
  <c r="L25" i="1"/>
  <c r="L65" i="1" s="1"/>
  <c r="K25" i="1"/>
  <c r="K65" i="1" s="1"/>
  <c r="J25" i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G23" i="1"/>
  <c r="M23" i="1" s="1"/>
  <c r="L22" i="1"/>
  <c r="L62" i="1" s="1"/>
  <c r="K22" i="1"/>
  <c r="K62" i="1" s="1"/>
  <c r="J22" i="1"/>
  <c r="J62" i="1" s="1"/>
  <c r="G22" i="1"/>
  <c r="M22" i="1" s="1"/>
  <c r="M21" i="1"/>
  <c r="M61" i="1" s="1"/>
  <c r="L21" i="1"/>
  <c r="L61" i="1" s="1"/>
  <c r="K21" i="1"/>
  <c r="K61" i="1" s="1"/>
  <c r="J21" i="1"/>
  <c r="G21" i="1"/>
  <c r="G61" i="1" s="1"/>
  <c r="M20" i="1"/>
  <c r="M60" i="1" s="1"/>
  <c r="L20" i="1"/>
  <c r="L60" i="1" s="1"/>
  <c r="K20" i="1"/>
  <c r="K60" i="1" s="1"/>
  <c r="J20" i="1"/>
  <c r="G20" i="1"/>
  <c r="G60" i="1" s="1"/>
  <c r="M19" i="1"/>
  <c r="M59" i="1" s="1"/>
  <c r="L19" i="1"/>
  <c r="L59" i="1" s="1"/>
  <c r="K19" i="1"/>
  <c r="K59" i="1" s="1"/>
  <c r="J19" i="1"/>
  <c r="G19" i="1"/>
  <c r="G59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G15" i="1"/>
  <c r="M15" i="1" s="1"/>
  <c r="L14" i="1"/>
  <c r="L54" i="1" s="1"/>
  <c r="K14" i="1"/>
  <c r="K54" i="1" s="1"/>
  <c r="J14" i="1"/>
  <c r="J54" i="1" s="1"/>
  <c r="G14" i="1"/>
  <c r="M14" i="1" s="1"/>
  <c r="M13" i="1"/>
  <c r="M53" i="1" s="1"/>
  <c r="L13" i="1"/>
  <c r="L53" i="1" s="1"/>
  <c r="K13" i="1"/>
  <c r="K53" i="1" s="1"/>
  <c r="J13" i="1"/>
  <c r="G13" i="1"/>
  <c r="G53" i="1" s="1"/>
  <c r="M12" i="1"/>
  <c r="M52" i="1" s="1"/>
  <c r="L12" i="1"/>
  <c r="L52" i="1" s="1"/>
  <c r="K12" i="1"/>
  <c r="K52" i="1" s="1"/>
  <c r="J12" i="1"/>
  <c r="G12" i="1"/>
  <c r="G52" i="1" s="1"/>
  <c r="M11" i="1"/>
  <c r="M51" i="1" s="1"/>
  <c r="L11" i="1"/>
  <c r="L51" i="1" s="1"/>
  <c r="K11" i="1"/>
  <c r="K51" i="1" s="1"/>
  <c r="J11" i="1"/>
  <c r="G11" i="1"/>
  <c r="G51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G9" i="1"/>
  <c r="M9" i="1" s="1"/>
  <c r="L8" i="1"/>
  <c r="L48" i="1" s="1"/>
  <c r="K8" i="1"/>
  <c r="K48" i="1" s="1"/>
  <c r="J8" i="1"/>
  <c r="G8" i="1"/>
  <c r="M8" i="1" s="1"/>
  <c r="L7" i="1"/>
  <c r="L47" i="1" s="1"/>
  <c r="K7" i="1"/>
  <c r="K47" i="1" s="1"/>
  <c r="J7" i="1"/>
  <c r="G7" i="1"/>
  <c r="M7" i="1" s="1"/>
  <c r="L6" i="1"/>
  <c r="L46" i="1" s="1"/>
  <c r="K6" i="1"/>
  <c r="K46" i="1" s="1"/>
  <c r="J6" i="1"/>
  <c r="J35" i="1" s="1"/>
  <c r="J75" i="1" s="1"/>
  <c r="G6" i="1"/>
  <c r="M6" i="1" s="1"/>
  <c r="M62" i="1" l="1"/>
  <c r="N22" i="1"/>
  <c r="O22" i="1" s="1"/>
  <c r="M55" i="1"/>
  <c r="N15" i="1"/>
  <c r="O15" i="1" s="1"/>
  <c r="M57" i="1"/>
  <c r="N17" i="1"/>
  <c r="O17" i="1" s="1"/>
  <c r="N26" i="1"/>
  <c r="O26" i="1" s="1"/>
  <c r="M66" i="1"/>
  <c r="N6" i="1"/>
  <c r="O6" i="1" s="1"/>
  <c r="M46" i="1"/>
  <c r="N8" i="1"/>
  <c r="O8" i="1" s="1"/>
  <c r="M48" i="1"/>
  <c r="M70" i="1"/>
  <c r="N30" i="1"/>
  <c r="O30" i="1" s="1"/>
  <c r="M65" i="1"/>
  <c r="N25" i="1"/>
  <c r="O25" i="1" s="1"/>
  <c r="N14" i="1"/>
  <c r="O14" i="1" s="1"/>
  <c r="M54" i="1"/>
  <c r="M63" i="1"/>
  <c r="N23" i="1"/>
  <c r="O23" i="1" s="1"/>
  <c r="M47" i="1"/>
  <c r="N7" i="1"/>
  <c r="O7" i="1" s="1"/>
  <c r="M49" i="1"/>
  <c r="N9" i="1"/>
  <c r="O9" i="1" s="1"/>
  <c r="M71" i="1"/>
  <c r="N31" i="1"/>
  <c r="O31" i="1" s="1"/>
  <c r="M73" i="1"/>
  <c r="N33" i="1"/>
  <c r="O33" i="1" s="1"/>
  <c r="J46" i="1"/>
  <c r="J66" i="1"/>
  <c r="N13" i="1"/>
  <c r="O13" i="1" s="1"/>
  <c r="N21" i="1"/>
  <c r="O21" i="1" s="1"/>
  <c r="N29" i="1"/>
  <c r="O29" i="1" s="1"/>
  <c r="G47" i="1"/>
  <c r="G49" i="1"/>
  <c r="G55" i="1"/>
  <c r="G57" i="1"/>
  <c r="G63" i="1"/>
  <c r="G65" i="1"/>
  <c r="G71" i="1"/>
  <c r="G73" i="1"/>
  <c r="G35" i="1"/>
  <c r="N12" i="1"/>
  <c r="O12" i="1" s="1"/>
  <c r="N20" i="1"/>
  <c r="O20" i="1" s="1"/>
  <c r="N28" i="1"/>
  <c r="O28" i="1" s="1"/>
  <c r="M10" i="1"/>
  <c r="N11" i="1"/>
  <c r="O11" i="1" s="1"/>
  <c r="M18" i="1"/>
  <c r="N19" i="1"/>
  <c r="O19" i="1" s="1"/>
  <c r="N27" i="1"/>
  <c r="O27" i="1" s="1"/>
  <c r="M34" i="1"/>
  <c r="M16" i="1"/>
  <c r="M24" i="1"/>
  <c r="M32" i="1"/>
  <c r="G46" i="1"/>
  <c r="G48" i="1"/>
  <c r="G54" i="1"/>
  <c r="G62" i="1"/>
  <c r="G70" i="1"/>
  <c r="N32" i="1" l="1"/>
  <c r="O32" i="1" s="1"/>
  <c r="M72" i="1"/>
  <c r="N10" i="1"/>
  <c r="O10" i="1" s="1"/>
  <c r="M50" i="1"/>
  <c r="N24" i="1"/>
  <c r="O24" i="1" s="1"/>
  <c r="M64" i="1"/>
  <c r="N16" i="1"/>
  <c r="O16" i="1" s="1"/>
  <c r="M56" i="1"/>
  <c r="N34" i="1"/>
  <c r="O34" i="1" s="1"/>
  <c r="M74" i="1"/>
  <c r="M35" i="1"/>
  <c r="G75" i="1"/>
  <c r="N18" i="1"/>
  <c r="O18" i="1" s="1"/>
  <c r="M58" i="1"/>
  <c r="M75" i="1" l="1"/>
  <c r="N35" i="1"/>
  <c r="O35" i="1" s="1"/>
</calcChain>
</file>

<file path=xl/sharedStrings.xml><?xml version="1.0" encoding="utf-8"?>
<sst xmlns="http://schemas.openxmlformats.org/spreadsheetml/2006/main" count="144" uniqueCount="95">
  <si>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</si>
  <si>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</si>
  <si>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</si>
  <si>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</si>
  <si>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</si>
  <si>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11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</si>
  <si>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</si>
  <si>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</si>
  <si>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</si>
  <si>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</si>
  <si>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</si>
  <si>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</si>
  <si>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</si>
  <si>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</si>
  <si>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</si>
  <si>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</si>
  <si>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</si>
  <si>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</si>
  <si>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</si>
  <si>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</si>
  <si>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</si>
  <si>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</si>
  <si>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</si>
  <si>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</si>
  <si>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</si>
  <si>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</si>
  <si>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</si>
  <si>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</si>
  <si>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</si>
  <si>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</si>
  <si>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</si>
  <si>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</si>
  <si>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</si>
  <si>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</si>
  <si>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</si>
  <si>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</si>
  <si>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</si>
  <si>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</si>
  <si>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ใช้ผลยืนยันจากหน่วยงานเจ้าภาพ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</si>
  <si>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</si>
  <si>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</si>
  <si>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</si>
  <si>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</si>
  <si>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</si>
  <si>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</si>
  <si>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</si>
  <si>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</si>
  <si>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</si>
  <si>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</si>
  <si>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</si>
  <si>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</si>
  <si>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</si>
  <si>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</si>
  <si>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</si>
  <si>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</si>
  <si>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</si>
  <si>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</si>
  <si>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</si>
  <si>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</si>
  <si>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</si>
  <si>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</si>
  <si>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</si>
  <si>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</si>
  <si>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</si>
  <si>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</si>
  <si>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</si>
  <si>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</si>
  <si>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</si>
  <si>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</si>
  <si>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</si>
  <si>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</si>
  <si>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</si>
  <si>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</si>
  <si>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</si>
  <si>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</si>
  <si>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</si>
  <si>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</si>
  <si>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</si>
  <si>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</si>
  <si>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</si>
  <si>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</si>
  <si>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</si>
  <si>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</si>
  <si>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</si>
  <si>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</si>
  <si>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</si>
  <si>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</si>
  <si>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</si>
  <si>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</si>
  <si>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ทรัพย์สินฯ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</si>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</sst>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5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7" fillId="0" borderId="0" xfId="0" applyFont="1" applyAlignment="1"/>
    <xf numFmtId="0" fontId="4" fillId="5" borderId="4" xfId="0" applyFont="1" applyFill="1" applyBorder="1" applyAlignment="1">
      <alignment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5" fillId="0" borderId="8" xfId="0" applyFont="1" applyBorder="1"/>
    <xf numFmtId="0" fontId="5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4" xfId="0" applyFont="1" applyBorder="1"/>
    <xf numFmtId="0" fontId="3" fillId="3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12" fillId="4" borderId="15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top" wrapText="1"/>
    </xf>
    <xf numFmtId="188" fontId="3" fillId="4" borderId="15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zoomScale="70" zoomScaleNormal="7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M6" sqref="M6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26"/>
      <c r="H4" s="25" t="s">
        <v>14</v>
      </c>
      <c r="I4" s="10"/>
      <c r="J4" s="26"/>
      <c r="K4" s="27" t="s">
        <v>15</v>
      </c>
      <c r="L4" s="10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31"/>
      <c r="B5" s="32"/>
      <c r="C5" s="26"/>
      <c r="D5" s="31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1"/>
      <c r="O5" s="32"/>
      <c r="P5" s="31"/>
      <c r="Q5" s="31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21"/>
      <c r="D6" s="37">
        <v>72</v>
      </c>
      <c r="E6" s="38">
        <v>45</v>
      </c>
      <c r="F6" s="38">
        <v>19</v>
      </c>
      <c r="G6" s="38">
        <f t="shared" ref="G6:G34" si="0">SUM(E6:F6)</f>
        <v>64</v>
      </c>
      <c r="H6" s="38">
        <v>52</v>
      </c>
      <c r="I6" s="38">
        <v>19</v>
      </c>
      <c r="J6" s="38">
        <f t="shared" ref="J6:J34" si="1">SUM(H6:I6)</f>
        <v>71</v>
      </c>
      <c r="K6" s="39">
        <f t="shared" ref="K6:L21" si="2">IFERROR(ROUND((E6/H6)*100,2),0)</f>
        <v>86.54</v>
      </c>
      <c r="L6" s="39">
        <f t="shared" si="2"/>
        <v>100</v>
      </c>
      <c r="M6" s="39">
        <f t="shared" ref="M6:M35" si="3">IFERROR(IF(G6&gt;0,ROUND((G6/J6)*100,2),"N/A"),0)</f>
        <v>90.14</v>
      </c>
      <c r="N6" s="40">
        <f t="shared" ref="N6:N29" si="4"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1" t="str">
        <f t="shared" ref="O6:O35" si="5">IF(N6=5,"ü","û")</f>
        <v>ü</v>
      </c>
      <c r="P6" s="39">
        <v>90.14</v>
      </c>
      <c r="Q6" s="38" t="s">
        <v>25</v>
      </c>
      <c r="R6" s="7"/>
      <c r="S6" s="7" t="s">
        <v>26</v>
      </c>
      <c r="T6" s="7"/>
      <c r="U6" s="7"/>
      <c r="V6" s="7"/>
      <c r="W6" s="42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21"/>
      <c r="D7" s="37">
        <v>72</v>
      </c>
      <c r="E7" s="38">
        <v>90</v>
      </c>
      <c r="F7" s="38">
        <v>27</v>
      </c>
      <c r="G7" s="38">
        <f t="shared" si="0"/>
        <v>117</v>
      </c>
      <c r="H7" s="38">
        <v>103</v>
      </c>
      <c r="I7" s="38">
        <v>30</v>
      </c>
      <c r="J7" s="38">
        <f t="shared" si="1"/>
        <v>133</v>
      </c>
      <c r="K7" s="39">
        <f t="shared" si="2"/>
        <v>87.38</v>
      </c>
      <c r="L7" s="39">
        <f t="shared" si="2"/>
        <v>90</v>
      </c>
      <c r="M7" s="39">
        <f t="shared" si="3"/>
        <v>87.97</v>
      </c>
      <c r="N7" s="40">
        <f t="shared" si="4"/>
        <v>5</v>
      </c>
      <c r="O7" s="41" t="str">
        <f t="shared" si="5"/>
        <v>ü</v>
      </c>
      <c r="P7" s="39">
        <v>87.97</v>
      </c>
      <c r="Q7" s="38" t="s">
        <v>25</v>
      </c>
      <c r="R7" s="7"/>
      <c r="S7" s="43" t="s">
        <v>28</v>
      </c>
      <c r="T7" s="43" t="s">
        <v>29</v>
      </c>
      <c r="U7" s="43" t="s">
        <v>30</v>
      </c>
      <c r="V7" s="43" t="s">
        <v>31</v>
      </c>
      <c r="W7" s="43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21"/>
      <c r="D8" s="37">
        <v>72</v>
      </c>
      <c r="E8" s="38">
        <v>29</v>
      </c>
      <c r="F8" s="38">
        <v>24</v>
      </c>
      <c r="G8" s="38">
        <f t="shared" si="0"/>
        <v>53</v>
      </c>
      <c r="H8" s="38">
        <v>44</v>
      </c>
      <c r="I8" s="38">
        <v>24</v>
      </c>
      <c r="J8" s="38">
        <f t="shared" si="1"/>
        <v>68</v>
      </c>
      <c r="K8" s="39">
        <f t="shared" si="2"/>
        <v>65.91</v>
      </c>
      <c r="L8" s="39">
        <f t="shared" si="2"/>
        <v>100</v>
      </c>
      <c r="M8" s="39">
        <f t="shared" si="3"/>
        <v>77.94</v>
      </c>
      <c r="N8" s="40">
        <f t="shared" si="4"/>
        <v>5</v>
      </c>
      <c r="O8" s="41" t="str">
        <f t="shared" si="5"/>
        <v>ü</v>
      </c>
      <c r="P8" s="39">
        <v>77.94</v>
      </c>
      <c r="Q8" s="38" t="s">
        <v>25</v>
      </c>
      <c r="R8" s="7"/>
      <c r="S8" s="44">
        <v>56</v>
      </c>
      <c r="T8" s="44">
        <v>60</v>
      </c>
      <c r="U8" s="44">
        <v>64</v>
      </c>
      <c r="V8" s="44">
        <v>68</v>
      </c>
      <c r="W8" s="44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5" t="s">
        <v>34</v>
      </c>
      <c r="C9" s="21"/>
      <c r="D9" s="37">
        <v>72</v>
      </c>
      <c r="E9" s="38">
        <v>38</v>
      </c>
      <c r="F9" s="38">
        <v>25</v>
      </c>
      <c r="G9" s="38">
        <f t="shared" si="0"/>
        <v>63</v>
      </c>
      <c r="H9" s="38">
        <v>45</v>
      </c>
      <c r="I9" s="38">
        <v>25</v>
      </c>
      <c r="J9" s="38">
        <f t="shared" si="1"/>
        <v>70</v>
      </c>
      <c r="K9" s="39">
        <f t="shared" si="2"/>
        <v>84.44</v>
      </c>
      <c r="L9" s="39">
        <f t="shared" si="2"/>
        <v>100</v>
      </c>
      <c r="M9" s="39">
        <f t="shared" si="3"/>
        <v>90</v>
      </c>
      <c r="N9" s="40">
        <f t="shared" si="4"/>
        <v>5</v>
      </c>
      <c r="O9" s="41" t="str">
        <f t="shared" si="5"/>
        <v>ü</v>
      </c>
      <c r="P9" s="39">
        <v>90</v>
      </c>
      <c r="Q9" s="38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5" t="s">
        <v>35</v>
      </c>
      <c r="C10" s="21"/>
      <c r="D10" s="37">
        <v>72</v>
      </c>
      <c r="E10" s="38">
        <v>25</v>
      </c>
      <c r="F10" s="38">
        <v>13</v>
      </c>
      <c r="G10" s="38">
        <f t="shared" si="0"/>
        <v>38</v>
      </c>
      <c r="H10" s="38">
        <v>37</v>
      </c>
      <c r="I10" s="38">
        <v>15</v>
      </c>
      <c r="J10" s="38">
        <f t="shared" si="1"/>
        <v>52</v>
      </c>
      <c r="K10" s="39">
        <f t="shared" si="2"/>
        <v>67.569999999999993</v>
      </c>
      <c r="L10" s="39">
        <f t="shared" si="2"/>
        <v>86.67</v>
      </c>
      <c r="M10" s="39">
        <f t="shared" si="3"/>
        <v>73.08</v>
      </c>
      <c r="N10" s="40">
        <f t="shared" si="4"/>
        <v>5</v>
      </c>
      <c r="O10" s="41" t="str">
        <f t="shared" si="5"/>
        <v>ü</v>
      </c>
      <c r="P10" s="39">
        <v>73.08</v>
      </c>
      <c r="Q10" s="38" t="s">
        <v>25</v>
      </c>
      <c r="R10" s="7"/>
      <c r="S10" s="7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5" t="s">
        <v>37</v>
      </c>
      <c r="C11" s="21"/>
      <c r="D11" s="37">
        <v>72</v>
      </c>
      <c r="E11" s="38">
        <v>35</v>
      </c>
      <c r="F11" s="38">
        <v>20</v>
      </c>
      <c r="G11" s="38">
        <f t="shared" si="0"/>
        <v>55</v>
      </c>
      <c r="H11" s="38">
        <v>45</v>
      </c>
      <c r="I11" s="38">
        <v>20</v>
      </c>
      <c r="J11" s="38">
        <f t="shared" si="1"/>
        <v>65</v>
      </c>
      <c r="K11" s="39">
        <f t="shared" si="2"/>
        <v>77.78</v>
      </c>
      <c r="L11" s="39">
        <f t="shared" si="2"/>
        <v>100</v>
      </c>
      <c r="M11" s="39">
        <f t="shared" si="3"/>
        <v>84.62</v>
      </c>
      <c r="N11" s="40">
        <f t="shared" si="4"/>
        <v>5</v>
      </c>
      <c r="O11" s="41" t="str">
        <f t="shared" si="5"/>
        <v>ü</v>
      </c>
      <c r="P11" s="46">
        <v>100</v>
      </c>
      <c r="Q11" s="38" t="s">
        <v>38</v>
      </c>
      <c r="R11" s="7"/>
      <c r="S11" s="7" t="s">
        <v>26</v>
      </c>
      <c r="T11" s="7"/>
      <c r="U11" s="7"/>
      <c r="V11" s="7"/>
      <c r="W11" s="42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39</v>
      </c>
      <c r="C12" s="21"/>
      <c r="D12" s="37">
        <v>72</v>
      </c>
      <c r="E12" s="38">
        <v>20</v>
      </c>
      <c r="F12" s="38">
        <v>18</v>
      </c>
      <c r="G12" s="38">
        <f t="shared" si="0"/>
        <v>38</v>
      </c>
      <c r="H12" s="38">
        <v>20</v>
      </c>
      <c r="I12" s="38">
        <v>19</v>
      </c>
      <c r="J12" s="38">
        <f t="shared" si="1"/>
        <v>39</v>
      </c>
      <c r="K12" s="39">
        <f t="shared" si="2"/>
        <v>100</v>
      </c>
      <c r="L12" s="39">
        <f t="shared" si="2"/>
        <v>94.74</v>
      </c>
      <c r="M12" s="39">
        <f t="shared" si="3"/>
        <v>97.44</v>
      </c>
      <c r="N12" s="40">
        <f t="shared" si="4"/>
        <v>5</v>
      </c>
      <c r="O12" s="41" t="str">
        <f t="shared" si="5"/>
        <v>ü</v>
      </c>
      <c r="P12" s="39">
        <v>97.44</v>
      </c>
      <c r="Q12" s="38" t="s">
        <v>25</v>
      </c>
      <c r="R12" s="7"/>
      <c r="S12" s="43" t="s">
        <v>28</v>
      </c>
      <c r="T12" s="43" t="s">
        <v>29</v>
      </c>
      <c r="U12" s="43" t="s">
        <v>30</v>
      </c>
      <c r="V12" s="43" t="s">
        <v>31</v>
      </c>
      <c r="W12" s="43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5" t="s">
        <v>40</v>
      </c>
      <c r="C13" s="21"/>
      <c r="D13" s="37">
        <v>72</v>
      </c>
      <c r="E13" s="38">
        <v>43</v>
      </c>
      <c r="F13" s="38">
        <v>19</v>
      </c>
      <c r="G13" s="38">
        <f t="shared" si="0"/>
        <v>62</v>
      </c>
      <c r="H13" s="38">
        <v>50</v>
      </c>
      <c r="I13" s="38">
        <v>20</v>
      </c>
      <c r="J13" s="38">
        <f t="shared" si="1"/>
        <v>70</v>
      </c>
      <c r="K13" s="39">
        <f t="shared" si="2"/>
        <v>86</v>
      </c>
      <c r="L13" s="39">
        <f t="shared" si="2"/>
        <v>95</v>
      </c>
      <c r="M13" s="39">
        <f t="shared" si="3"/>
        <v>88.57</v>
      </c>
      <c r="N13" s="40">
        <f t="shared" si="4"/>
        <v>5</v>
      </c>
      <c r="O13" s="41" t="str">
        <f t="shared" si="5"/>
        <v>ü</v>
      </c>
      <c r="P13" s="39">
        <v>88.57</v>
      </c>
      <c r="Q13" s="38" t="s">
        <v>25</v>
      </c>
      <c r="R13" s="7"/>
      <c r="S13" s="44">
        <v>29</v>
      </c>
      <c r="T13" s="44">
        <v>33</v>
      </c>
      <c r="U13" s="44">
        <v>37</v>
      </c>
      <c r="V13" s="44">
        <v>41</v>
      </c>
      <c r="W13" s="44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47" t="s">
        <v>41</v>
      </c>
      <c r="C14" s="21"/>
      <c r="D14" s="37">
        <v>72</v>
      </c>
      <c r="E14" s="38">
        <v>28</v>
      </c>
      <c r="F14" s="38">
        <v>8</v>
      </c>
      <c r="G14" s="38">
        <f t="shared" si="0"/>
        <v>36</v>
      </c>
      <c r="H14" s="38">
        <v>28</v>
      </c>
      <c r="I14" s="38">
        <v>13</v>
      </c>
      <c r="J14" s="38">
        <f t="shared" si="1"/>
        <v>41</v>
      </c>
      <c r="K14" s="39">
        <f t="shared" si="2"/>
        <v>100</v>
      </c>
      <c r="L14" s="39">
        <f t="shared" si="2"/>
        <v>61.54</v>
      </c>
      <c r="M14" s="39">
        <f t="shared" si="3"/>
        <v>87.8</v>
      </c>
      <c r="N14" s="40">
        <f t="shared" si="4"/>
        <v>5</v>
      </c>
      <c r="O14" s="41" t="str">
        <f t="shared" si="5"/>
        <v>ü</v>
      </c>
      <c r="P14" s="39">
        <v>87.8</v>
      </c>
      <c r="Q14" s="38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48" t="s">
        <v>42</v>
      </c>
      <c r="C15" s="21"/>
      <c r="D15" s="37">
        <v>72</v>
      </c>
      <c r="E15" s="38">
        <v>33</v>
      </c>
      <c r="F15" s="38">
        <v>17</v>
      </c>
      <c r="G15" s="38">
        <f t="shared" si="0"/>
        <v>50</v>
      </c>
      <c r="H15" s="38">
        <v>42</v>
      </c>
      <c r="I15" s="38">
        <v>21</v>
      </c>
      <c r="J15" s="38">
        <f t="shared" si="1"/>
        <v>63</v>
      </c>
      <c r="K15" s="39">
        <f t="shared" si="2"/>
        <v>78.569999999999993</v>
      </c>
      <c r="L15" s="39">
        <f t="shared" si="2"/>
        <v>80.95</v>
      </c>
      <c r="M15" s="39">
        <f t="shared" si="3"/>
        <v>79.37</v>
      </c>
      <c r="N15" s="40">
        <f t="shared" si="4"/>
        <v>5</v>
      </c>
      <c r="O15" s="41" t="str">
        <f t="shared" si="5"/>
        <v>ü</v>
      </c>
      <c r="P15" s="39">
        <v>79.37</v>
      </c>
      <c r="Q15" s="38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47" t="s">
        <v>43</v>
      </c>
      <c r="C16" s="21"/>
      <c r="D16" s="37">
        <v>72</v>
      </c>
      <c r="E16" s="38">
        <v>42</v>
      </c>
      <c r="F16" s="38">
        <v>24</v>
      </c>
      <c r="G16" s="38">
        <f t="shared" si="0"/>
        <v>66</v>
      </c>
      <c r="H16" s="38">
        <v>51</v>
      </c>
      <c r="I16" s="38">
        <v>30</v>
      </c>
      <c r="J16" s="38">
        <f t="shared" si="1"/>
        <v>81</v>
      </c>
      <c r="K16" s="39">
        <f t="shared" si="2"/>
        <v>82.35</v>
      </c>
      <c r="L16" s="39">
        <f t="shared" si="2"/>
        <v>80</v>
      </c>
      <c r="M16" s="39">
        <f t="shared" si="3"/>
        <v>81.48</v>
      </c>
      <c r="N16" s="40">
        <f t="shared" si="4"/>
        <v>5</v>
      </c>
      <c r="O16" s="41" t="str">
        <f t="shared" si="5"/>
        <v>ü</v>
      </c>
      <c r="P16" s="39">
        <v>81.48</v>
      </c>
      <c r="Q16" s="38" t="s">
        <v>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47" t="s">
        <v>44</v>
      </c>
      <c r="C17" s="21"/>
      <c r="D17" s="37">
        <v>72</v>
      </c>
      <c r="E17" s="38">
        <v>9</v>
      </c>
      <c r="F17" s="38">
        <v>4</v>
      </c>
      <c r="G17" s="38">
        <f t="shared" si="0"/>
        <v>13</v>
      </c>
      <c r="H17" s="38">
        <v>9</v>
      </c>
      <c r="I17" s="38">
        <v>4</v>
      </c>
      <c r="J17" s="38">
        <f t="shared" si="1"/>
        <v>13</v>
      </c>
      <c r="K17" s="39">
        <f t="shared" si="2"/>
        <v>100</v>
      </c>
      <c r="L17" s="39">
        <f t="shared" si="2"/>
        <v>100</v>
      </c>
      <c r="M17" s="39">
        <f t="shared" si="3"/>
        <v>100</v>
      </c>
      <c r="N17" s="40">
        <f t="shared" si="4"/>
        <v>5</v>
      </c>
      <c r="O17" s="41" t="str">
        <f t="shared" si="5"/>
        <v>ü</v>
      </c>
      <c r="P17" s="39">
        <v>100</v>
      </c>
      <c r="Q17" s="38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47" t="s">
        <v>45</v>
      </c>
      <c r="C18" s="21"/>
      <c r="D18" s="37">
        <v>72</v>
      </c>
      <c r="E18" s="38">
        <v>36</v>
      </c>
      <c r="F18" s="38">
        <v>12</v>
      </c>
      <c r="G18" s="38">
        <f t="shared" si="0"/>
        <v>48</v>
      </c>
      <c r="H18" s="38">
        <v>44</v>
      </c>
      <c r="I18" s="38">
        <v>12</v>
      </c>
      <c r="J18" s="38">
        <f t="shared" si="1"/>
        <v>56</v>
      </c>
      <c r="K18" s="39">
        <f t="shared" si="2"/>
        <v>81.819999999999993</v>
      </c>
      <c r="L18" s="39">
        <f t="shared" si="2"/>
        <v>100</v>
      </c>
      <c r="M18" s="39">
        <f t="shared" si="3"/>
        <v>85.71</v>
      </c>
      <c r="N18" s="40">
        <f t="shared" si="4"/>
        <v>5</v>
      </c>
      <c r="O18" s="41" t="str">
        <f t="shared" si="5"/>
        <v>ü</v>
      </c>
      <c r="P18" s="39">
        <v>85.71</v>
      </c>
      <c r="Q18" s="38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46</v>
      </c>
      <c r="C19" s="21"/>
      <c r="D19" s="37">
        <v>72</v>
      </c>
      <c r="E19" s="38">
        <v>43</v>
      </c>
      <c r="F19" s="38">
        <v>13</v>
      </c>
      <c r="G19" s="38">
        <f t="shared" si="0"/>
        <v>56</v>
      </c>
      <c r="H19" s="38">
        <v>46</v>
      </c>
      <c r="I19" s="38">
        <v>19</v>
      </c>
      <c r="J19" s="38">
        <f t="shared" si="1"/>
        <v>65</v>
      </c>
      <c r="K19" s="39">
        <f t="shared" si="2"/>
        <v>93.48</v>
      </c>
      <c r="L19" s="39">
        <f t="shared" si="2"/>
        <v>68.42</v>
      </c>
      <c r="M19" s="39">
        <f t="shared" si="3"/>
        <v>86.15</v>
      </c>
      <c r="N19" s="40">
        <f t="shared" si="4"/>
        <v>5</v>
      </c>
      <c r="O19" s="41" t="str">
        <f t="shared" si="5"/>
        <v>ü</v>
      </c>
      <c r="P19" s="39">
        <v>86.15</v>
      </c>
      <c r="Q19" s="38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47</v>
      </c>
      <c r="C20" s="21"/>
      <c r="D20" s="37">
        <v>72</v>
      </c>
      <c r="E20" s="38">
        <v>21</v>
      </c>
      <c r="F20" s="38">
        <v>12</v>
      </c>
      <c r="G20" s="38">
        <f t="shared" si="0"/>
        <v>33</v>
      </c>
      <c r="H20" s="38">
        <v>33</v>
      </c>
      <c r="I20" s="38">
        <v>12</v>
      </c>
      <c r="J20" s="38">
        <f t="shared" si="1"/>
        <v>45</v>
      </c>
      <c r="K20" s="39">
        <f t="shared" si="2"/>
        <v>63.64</v>
      </c>
      <c r="L20" s="39">
        <f t="shared" si="2"/>
        <v>100</v>
      </c>
      <c r="M20" s="39">
        <f t="shared" si="3"/>
        <v>73.33</v>
      </c>
      <c r="N20" s="40">
        <f t="shared" si="4"/>
        <v>5</v>
      </c>
      <c r="O20" s="41" t="str">
        <f t="shared" si="5"/>
        <v>ü</v>
      </c>
      <c r="P20" s="39">
        <v>73.33</v>
      </c>
      <c r="Q20" s="38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48</v>
      </c>
      <c r="C21" s="21"/>
      <c r="D21" s="37">
        <v>72</v>
      </c>
      <c r="E21" s="38">
        <v>18</v>
      </c>
      <c r="F21" s="38">
        <v>12</v>
      </c>
      <c r="G21" s="38">
        <f t="shared" si="0"/>
        <v>30</v>
      </c>
      <c r="H21" s="38">
        <v>18</v>
      </c>
      <c r="I21" s="38">
        <v>12</v>
      </c>
      <c r="J21" s="38">
        <f t="shared" si="1"/>
        <v>30</v>
      </c>
      <c r="K21" s="39">
        <f t="shared" si="2"/>
        <v>100</v>
      </c>
      <c r="L21" s="39">
        <f t="shared" si="2"/>
        <v>100</v>
      </c>
      <c r="M21" s="39">
        <f t="shared" si="3"/>
        <v>100</v>
      </c>
      <c r="N21" s="40">
        <f t="shared" si="4"/>
        <v>5</v>
      </c>
      <c r="O21" s="41" t="str">
        <f t="shared" si="5"/>
        <v>ü</v>
      </c>
      <c r="P21" s="39">
        <v>100</v>
      </c>
      <c r="Q21" s="38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48" t="s">
        <v>49</v>
      </c>
      <c r="C22" s="21"/>
      <c r="D22" s="37">
        <v>72</v>
      </c>
      <c r="E22" s="38"/>
      <c r="F22" s="38">
        <v>164</v>
      </c>
      <c r="G22" s="38">
        <f t="shared" si="0"/>
        <v>164</v>
      </c>
      <c r="H22" s="38"/>
      <c r="I22" s="38">
        <v>164</v>
      </c>
      <c r="J22" s="38">
        <f t="shared" si="1"/>
        <v>164</v>
      </c>
      <c r="K22" s="39">
        <f t="shared" ref="K22:L35" si="6">IFERROR(ROUND((E22/H22)*100,2),0)</f>
        <v>0</v>
      </c>
      <c r="L22" s="39">
        <f t="shared" si="6"/>
        <v>100</v>
      </c>
      <c r="M22" s="39">
        <f t="shared" si="3"/>
        <v>100</v>
      </c>
      <c r="N22" s="40">
        <f t="shared" si="4"/>
        <v>5</v>
      </c>
      <c r="O22" s="41" t="str">
        <f t="shared" si="5"/>
        <v>ü</v>
      </c>
      <c r="P22" s="39">
        <v>90.85</v>
      </c>
      <c r="Q22" s="38" t="s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48" t="s">
        <v>50</v>
      </c>
      <c r="C23" s="21"/>
      <c r="D23" s="37">
        <v>72</v>
      </c>
      <c r="E23" s="38"/>
      <c r="F23" s="38">
        <v>36</v>
      </c>
      <c r="G23" s="38">
        <f t="shared" si="0"/>
        <v>36</v>
      </c>
      <c r="H23" s="38"/>
      <c r="I23" s="38">
        <v>38</v>
      </c>
      <c r="J23" s="38">
        <f t="shared" si="1"/>
        <v>38</v>
      </c>
      <c r="K23" s="39">
        <f t="shared" si="6"/>
        <v>0</v>
      </c>
      <c r="L23" s="39">
        <f t="shared" si="6"/>
        <v>94.74</v>
      </c>
      <c r="M23" s="39">
        <f t="shared" si="3"/>
        <v>94.74</v>
      </c>
      <c r="N23" s="40">
        <f t="shared" si="4"/>
        <v>5</v>
      </c>
      <c r="O23" s="41" t="str">
        <f t="shared" si="5"/>
        <v>ü</v>
      </c>
      <c r="P23" s="39">
        <v>100</v>
      </c>
      <c r="Q23" s="38" t="s">
        <v>38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48" t="s">
        <v>51</v>
      </c>
      <c r="C24" s="21"/>
      <c r="D24" s="37">
        <v>72</v>
      </c>
      <c r="E24" s="38"/>
      <c r="F24" s="38">
        <v>9</v>
      </c>
      <c r="G24" s="38">
        <f t="shared" si="0"/>
        <v>9</v>
      </c>
      <c r="H24" s="38"/>
      <c r="I24" s="38">
        <v>10</v>
      </c>
      <c r="J24" s="38">
        <f t="shared" si="1"/>
        <v>10</v>
      </c>
      <c r="K24" s="39">
        <f t="shared" si="6"/>
        <v>0</v>
      </c>
      <c r="L24" s="39">
        <f t="shared" si="6"/>
        <v>90</v>
      </c>
      <c r="M24" s="39">
        <f t="shared" si="3"/>
        <v>90</v>
      </c>
      <c r="N24" s="40">
        <f t="shared" si="4"/>
        <v>5</v>
      </c>
      <c r="O24" s="41" t="str">
        <f t="shared" si="5"/>
        <v>ü</v>
      </c>
      <c r="P24" s="39">
        <v>90</v>
      </c>
      <c r="Q24" s="38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48" t="s">
        <v>52</v>
      </c>
      <c r="C25" s="21"/>
      <c r="D25" s="37">
        <v>72</v>
      </c>
      <c r="E25" s="38"/>
      <c r="F25" s="38">
        <v>18</v>
      </c>
      <c r="G25" s="38">
        <f t="shared" si="0"/>
        <v>18</v>
      </c>
      <c r="H25" s="38"/>
      <c r="I25" s="38">
        <v>19</v>
      </c>
      <c r="J25" s="38">
        <f t="shared" si="1"/>
        <v>19</v>
      </c>
      <c r="K25" s="39">
        <f t="shared" si="6"/>
        <v>0</v>
      </c>
      <c r="L25" s="39">
        <f t="shared" si="6"/>
        <v>94.74</v>
      </c>
      <c r="M25" s="39">
        <f t="shared" si="3"/>
        <v>94.74</v>
      </c>
      <c r="N25" s="40">
        <f t="shared" si="4"/>
        <v>5</v>
      </c>
      <c r="O25" s="41" t="str">
        <f t="shared" si="5"/>
        <v>ü</v>
      </c>
      <c r="P25" s="39">
        <v>94.74</v>
      </c>
      <c r="Q25" s="38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7" t="s">
        <v>53</v>
      </c>
      <c r="C26" s="21"/>
      <c r="D26" s="37">
        <v>72</v>
      </c>
      <c r="E26" s="38"/>
      <c r="F26" s="38">
        <v>28</v>
      </c>
      <c r="G26" s="38">
        <f t="shared" si="0"/>
        <v>28</v>
      </c>
      <c r="H26" s="38"/>
      <c r="I26" s="38">
        <v>29</v>
      </c>
      <c r="J26" s="38">
        <f t="shared" si="1"/>
        <v>29</v>
      </c>
      <c r="K26" s="39">
        <f t="shared" si="6"/>
        <v>0</v>
      </c>
      <c r="L26" s="39">
        <f t="shared" si="6"/>
        <v>96.55</v>
      </c>
      <c r="M26" s="39">
        <f t="shared" si="3"/>
        <v>96.55</v>
      </c>
      <c r="N26" s="40">
        <f t="shared" si="4"/>
        <v>5</v>
      </c>
      <c r="O26" s="41" t="str">
        <f t="shared" si="5"/>
        <v>ü</v>
      </c>
      <c r="P26" s="39">
        <v>96.55</v>
      </c>
      <c r="Q26" s="38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8" t="s">
        <v>54</v>
      </c>
      <c r="C27" s="21"/>
      <c r="D27" s="37">
        <v>72</v>
      </c>
      <c r="E27" s="38"/>
      <c r="F27" s="38">
        <v>8</v>
      </c>
      <c r="G27" s="38">
        <f t="shared" si="0"/>
        <v>8</v>
      </c>
      <c r="H27" s="38"/>
      <c r="I27" s="38">
        <v>8</v>
      </c>
      <c r="J27" s="38">
        <f t="shared" si="1"/>
        <v>8</v>
      </c>
      <c r="K27" s="39">
        <f t="shared" si="6"/>
        <v>0</v>
      </c>
      <c r="L27" s="39">
        <f t="shared" si="6"/>
        <v>100</v>
      </c>
      <c r="M27" s="39">
        <f t="shared" si="3"/>
        <v>100</v>
      </c>
      <c r="N27" s="40">
        <f t="shared" si="4"/>
        <v>5</v>
      </c>
      <c r="O27" s="41" t="str">
        <f t="shared" si="5"/>
        <v>ü</v>
      </c>
      <c r="P27" s="39">
        <v>100</v>
      </c>
      <c r="Q27" s="38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72</v>
      </c>
      <c r="E28" s="38"/>
      <c r="F28" s="38">
        <v>4</v>
      </c>
      <c r="G28" s="38">
        <f t="shared" si="0"/>
        <v>4</v>
      </c>
      <c r="H28" s="38"/>
      <c r="I28" s="38">
        <v>4</v>
      </c>
      <c r="J28" s="38">
        <f t="shared" si="1"/>
        <v>4</v>
      </c>
      <c r="K28" s="39">
        <f t="shared" si="6"/>
        <v>0</v>
      </c>
      <c r="L28" s="39">
        <f t="shared" si="6"/>
        <v>100</v>
      </c>
      <c r="M28" s="39">
        <f t="shared" si="3"/>
        <v>100</v>
      </c>
      <c r="N28" s="40">
        <f t="shared" si="4"/>
        <v>5</v>
      </c>
      <c r="O28" s="41" t="str">
        <f t="shared" si="5"/>
        <v>ü</v>
      </c>
      <c r="P28" s="39">
        <v>100</v>
      </c>
      <c r="Q28" s="38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72</v>
      </c>
      <c r="E29" s="38"/>
      <c r="F29" s="38">
        <v>17</v>
      </c>
      <c r="G29" s="38">
        <f t="shared" si="0"/>
        <v>17</v>
      </c>
      <c r="H29" s="38"/>
      <c r="I29" s="38">
        <v>17</v>
      </c>
      <c r="J29" s="38">
        <f t="shared" si="1"/>
        <v>17</v>
      </c>
      <c r="K29" s="39">
        <f t="shared" si="6"/>
        <v>0</v>
      </c>
      <c r="L29" s="39">
        <f t="shared" si="6"/>
        <v>100</v>
      </c>
      <c r="M29" s="39">
        <f t="shared" si="3"/>
        <v>100</v>
      </c>
      <c r="N29" s="40">
        <f t="shared" si="4"/>
        <v>5</v>
      </c>
      <c r="O29" s="41" t="str">
        <f t="shared" si="5"/>
        <v>ü</v>
      </c>
      <c r="P29" s="39">
        <v>100</v>
      </c>
      <c r="Q29" s="38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49" t="s">
        <v>57</v>
      </c>
      <c r="C30" s="21"/>
      <c r="D30" s="37">
        <v>45</v>
      </c>
      <c r="E30" s="38">
        <v>64</v>
      </c>
      <c r="F30" s="38">
        <v>25</v>
      </c>
      <c r="G30" s="38">
        <f t="shared" si="0"/>
        <v>89</v>
      </c>
      <c r="H30" s="38">
        <v>64</v>
      </c>
      <c r="I30" s="38">
        <v>25</v>
      </c>
      <c r="J30" s="38">
        <f t="shared" si="1"/>
        <v>89</v>
      </c>
      <c r="K30" s="39">
        <f t="shared" si="6"/>
        <v>100</v>
      </c>
      <c r="L30" s="39">
        <f t="shared" si="6"/>
        <v>100</v>
      </c>
      <c r="M30" s="39">
        <f t="shared" si="3"/>
        <v>100</v>
      </c>
      <c r="N30" s="40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1" t="str">
        <f t="shared" si="5"/>
        <v>ü</v>
      </c>
      <c r="P30" s="39">
        <v>100</v>
      </c>
      <c r="Q30" s="38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58</v>
      </c>
      <c r="C31" s="21"/>
      <c r="D31" s="37">
        <v>72</v>
      </c>
      <c r="E31" s="38"/>
      <c r="F31" s="38">
        <v>27</v>
      </c>
      <c r="G31" s="38">
        <f t="shared" si="0"/>
        <v>27</v>
      </c>
      <c r="H31" s="38"/>
      <c r="I31" s="38">
        <v>36</v>
      </c>
      <c r="J31" s="38">
        <f t="shared" si="1"/>
        <v>36</v>
      </c>
      <c r="K31" s="39">
        <f t="shared" si="6"/>
        <v>0</v>
      </c>
      <c r="L31" s="39">
        <f t="shared" si="6"/>
        <v>75</v>
      </c>
      <c r="M31" s="39">
        <f t="shared" si="3"/>
        <v>75</v>
      </c>
      <c r="N31" s="40">
        <f t="shared" ref="N31:N35" si="7">IF(M31=0,0,IF(M31="N/A",1,IF(M31&lt;=S$8,1,IF(M31=T$8,2,IF(M31&lt;T$8,(((M31-S$8)/W$6)+1),IF(M31=U$8,3,IF(M31&lt;U$8,(((M31-T$8)/W$6)+2),IF(M31=V$8,4,IF(M31&lt;V$8,(((M31-U$8)/W$6)+3),IF(M31&gt;=W$8,5,IF(M31&lt;W$8,(((M31-V$8)/W$6)+4),0)))))))))))</f>
        <v>5</v>
      </c>
      <c r="O31" s="41" t="str">
        <f t="shared" si="5"/>
        <v>ü</v>
      </c>
      <c r="P31" s="39">
        <v>75</v>
      </c>
      <c r="Q31" s="38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72</v>
      </c>
      <c r="E32" s="38"/>
      <c r="F32" s="38">
        <v>14</v>
      </c>
      <c r="G32" s="38">
        <f t="shared" si="0"/>
        <v>14</v>
      </c>
      <c r="H32" s="38"/>
      <c r="I32" s="38">
        <v>14</v>
      </c>
      <c r="J32" s="38">
        <f t="shared" si="1"/>
        <v>14</v>
      </c>
      <c r="K32" s="39">
        <f t="shared" si="6"/>
        <v>0</v>
      </c>
      <c r="L32" s="39">
        <f t="shared" si="6"/>
        <v>100</v>
      </c>
      <c r="M32" s="39">
        <f t="shared" si="3"/>
        <v>100</v>
      </c>
      <c r="N32" s="40">
        <f t="shared" si="7"/>
        <v>5</v>
      </c>
      <c r="O32" s="41" t="str">
        <f t="shared" si="5"/>
        <v>ü</v>
      </c>
      <c r="P32" s="39">
        <v>100</v>
      </c>
      <c r="Q32" s="38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60</v>
      </c>
      <c r="C33" s="21"/>
      <c r="D33" s="37">
        <v>72</v>
      </c>
      <c r="E33" s="38"/>
      <c r="F33" s="38">
        <v>3</v>
      </c>
      <c r="G33" s="38">
        <f t="shared" si="0"/>
        <v>3</v>
      </c>
      <c r="H33" s="38"/>
      <c r="I33" s="38">
        <v>3</v>
      </c>
      <c r="J33" s="38">
        <f t="shared" si="1"/>
        <v>3</v>
      </c>
      <c r="K33" s="39">
        <f t="shared" si="6"/>
        <v>0</v>
      </c>
      <c r="L33" s="39">
        <f t="shared" si="6"/>
        <v>100</v>
      </c>
      <c r="M33" s="39">
        <f t="shared" si="3"/>
        <v>100</v>
      </c>
      <c r="N33" s="40">
        <f t="shared" si="7"/>
        <v>5</v>
      </c>
      <c r="O33" s="41" t="str">
        <f t="shared" si="5"/>
        <v>ü</v>
      </c>
      <c r="P33" s="39">
        <v>100</v>
      </c>
      <c r="Q33" s="38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61</v>
      </c>
      <c r="C34" s="21"/>
      <c r="D34" s="37">
        <v>72</v>
      </c>
      <c r="E34" s="38"/>
      <c r="F34" s="38">
        <v>12</v>
      </c>
      <c r="G34" s="38">
        <f t="shared" si="0"/>
        <v>12</v>
      </c>
      <c r="H34" s="38"/>
      <c r="I34" s="38">
        <v>12</v>
      </c>
      <c r="J34" s="38">
        <f t="shared" si="1"/>
        <v>12</v>
      </c>
      <c r="K34" s="39">
        <f t="shared" si="6"/>
        <v>0</v>
      </c>
      <c r="L34" s="39">
        <f t="shared" si="6"/>
        <v>100</v>
      </c>
      <c r="M34" s="39">
        <f t="shared" si="3"/>
        <v>100</v>
      </c>
      <c r="N34" s="40">
        <f t="shared" si="7"/>
        <v>5</v>
      </c>
      <c r="O34" s="41" t="str">
        <f t="shared" si="5"/>
        <v>ü</v>
      </c>
      <c r="P34" s="39">
        <v>100</v>
      </c>
      <c r="Q34" s="38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0" t="s">
        <v>62</v>
      </c>
      <c r="B35" s="20"/>
      <c r="C35" s="21"/>
      <c r="D35" s="51">
        <v>72</v>
      </c>
      <c r="E35" s="52">
        <f t="shared" ref="E35:J35" si="8">SUM(E6:E34)</f>
        <v>619</v>
      </c>
      <c r="F35" s="52">
        <f t="shared" si="8"/>
        <v>632</v>
      </c>
      <c r="G35" s="52">
        <f t="shared" si="8"/>
        <v>1251</v>
      </c>
      <c r="H35" s="52">
        <f t="shared" si="8"/>
        <v>731</v>
      </c>
      <c r="I35" s="52">
        <f t="shared" si="8"/>
        <v>674</v>
      </c>
      <c r="J35" s="52">
        <f t="shared" si="8"/>
        <v>1405</v>
      </c>
      <c r="K35" s="53">
        <f t="shared" si="6"/>
        <v>84.68</v>
      </c>
      <c r="L35" s="53">
        <f t="shared" si="6"/>
        <v>93.77</v>
      </c>
      <c r="M35" s="53">
        <f t="shared" si="3"/>
        <v>89.04</v>
      </c>
      <c r="N35" s="54">
        <f t="shared" si="7"/>
        <v>5</v>
      </c>
      <c r="O35" s="55" t="str">
        <f t="shared" si="5"/>
        <v>ü</v>
      </c>
      <c r="P35" s="52"/>
      <c r="Q35" s="52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57" t="s">
        <v>63</v>
      </c>
      <c r="B37" s="5"/>
      <c r="C37" s="58" t="s">
        <v>64</v>
      </c>
      <c r="D37" s="2"/>
      <c r="E37" s="2"/>
      <c r="F37" s="2"/>
      <c r="G37" s="2"/>
      <c r="H37" s="2"/>
      <c r="I37" s="5"/>
      <c r="J37" s="59" t="s">
        <v>2</v>
      </c>
      <c r="K37" s="21"/>
      <c r="L37" s="60" t="s">
        <v>65</v>
      </c>
      <c r="M37" s="61" t="s">
        <v>17</v>
      </c>
      <c r="N37" s="62" t="s">
        <v>18</v>
      </c>
      <c r="O37" s="21"/>
      <c r="P37" s="63" t="s">
        <v>19</v>
      </c>
      <c r="Q37" s="2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32"/>
      <c r="B38" s="26"/>
      <c r="C38" s="32"/>
      <c r="D38" s="10"/>
      <c r="E38" s="10"/>
      <c r="F38" s="10"/>
      <c r="G38" s="10"/>
      <c r="H38" s="10"/>
      <c r="I38" s="26"/>
      <c r="J38" s="64">
        <v>4</v>
      </c>
      <c r="K38" s="21"/>
      <c r="L38" s="65">
        <v>4</v>
      </c>
      <c r="M38" s="41" t="str">
        <f>IF(L38=5,"ü","û")</f>
        <v>û</v>
      </c>
      <c r="N38" s="66">
        <v>4</v>
      </c>
      <c r="O38" s="21"/>
      <c r="P38" s="67" t="s">
        <v>25</v>
      </c>
      <c r="Q38" s="2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6" t="str">
        <f t="shared" ref="A44:M59" si="9">A4</f>
        <v>ลำดับ</v>
      </c>
      <c r="B44" s="7" t="str">
        <f t="shared" si="9"/>
        <v>หน่วยงาน</v>
      </c>
      <c r="C44" s="7">
        <f t="shared" si="9"/>
        <v>0</v>
      </c>
      <c r="D44" s="7" t="str">
        <f t="shared" si="9"/>
        <v>เป้าหมาย</v>
      </c>
      <c r="E44" s="7" t="str">
        <f t="shared" si="9"/>
        <v>จำนวนบุคลากรที่สอบผ่านมาตรฐานภาษาอังกฤษ</v>
      </c>
      <c r="F44" s="7">
        <f t="shared" si="9"/>
        <v>0</v>
      </c>
      <c r="G44" s="7">
        <f t="shared" si="9"/>
        <v>0</v>
      </c>
      <c r="H44" s="7" t="str">
        <f t="shared" si="9"/>
        <v>จำนวนบุคลากรที่เข้าสอบทั้งหมด</v>
      </c>
      <c r="I44" s="7">
        <f t="shared" si="9"/>
        <v>0</v>
      </c>
      <c r="J44" s="7">
        <f t="shared" si="9"/>
        <v>0</v>
      </c>
      <c r="K44" s="7" t="str">
        <f t="shared" si="9"/>
        <v>คิดเป็นร้อยละ</v>
      </c>
      <c r="L44" s="7">
        <f t="shared" si="9"/>
        <v>0</v>
      </c>
      <c r="M44" s="7">
        <f t="shared" si="9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6">
        <f t="shared" si="9"/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68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6">
        <f t="shared" si="9"/>
        <v>1</v>
      </c>
      <c r="B46" s="7" t="str">
        <f t="shared" si="9"/>
        <v>1) คณะครุศาสตร์</v>
      </c>
      <c r="C46" s="7" t="s">
        <v>67</v>
      </c>
      <c r="D46" s="69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42">
        <f t="shared" si="9"/>
        <v>86.54</v>
      </c>
      <c r="L46" s="42">
        <f t="shared" si="9"/>
        <v>100</v>
      </c>
      <c r="M46" s="42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6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69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42">
        <f t="shared" si="9"/>
        <v>87.38</v>
      </c>
      <c r="L47" s="42">
        <f t="shared" si="9"/>
        <v>90</v>
      </c>
      <c r="M47" s="42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6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69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42">
        <f t="shared" si="9"/>
        <v>65.91</v>
      </c>
      <c r="L48" s="42">
        <f t="shared" si="9"/>
        <v>100</v>
      </c>
      <c r="M48" s="42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6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69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42">
        <f t="shared" si="9"/>
        <v>84.44</v>
      </c>
      <c r="L49" s="42">
        <f t="shared" si="9"/>
        <v>100</v>
      </c>
      <c r="M49" s="42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6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69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42">
        <f t="shared" si="9"/>
        <v>67.569999999999993</v>
      </c>
      <c r="L50" s="42">
        <f t="shared" si="9"/>
        <v>86.67</v>
      </c>
      <c r="M50" s="42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6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69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42">
        <f t="shared" si="9"/>
        <v>77.78</v>
      </c>
      <c r="L51" s="42">
        <f t="shared" si="9"/>
        <v>100</v>
      </c>
      <c r="M51" s="42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6">
        <f t="shared" si="9"/>
        <v>7</v>
      </c>
      <c r="B52" s="7" t="str">
        <f t="shared" si="9"/>
        <v>7)  บัณฑิตวิทยาลัย</v>
      </c>
      <c r="C52" s="7" t="s">
        <v>73</v>
      </c>
      <c r="D52" s="69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42">
        <f t="shared" si="9"/>
        <v>100</v>
      </c>
      <c r="L52" s="42">
        <f t="shared" si="9"/>
        <v>94.74</v>
      </c>
      <c r="M52" s="42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6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69">
        <f t="shared" si="9"/>
        <v>72</v>
      </c>
      <c r="E53" s="7">
        <f t="shared" si="9"/>
        <v>43</v>
      </c>
      <c r="F53" s="7">
        <f t="shared" si="9"/>
        <v>19</v>
      </c>
      <c r="G53" s="7">
        <f t="shared" si="9"/>
        <v>62</v>
      </c>
      <c r="H53" s="7">
        <f t="shared" si="9"/>
        <v>50</v>
      </c>
      <c r="I53" s="7">
        <f t="shared" si="9"/>
        <v>20</v>
      </c>
      <c r="J53" s="7">
        <f t="shared" si="9"/>
        <v>70</v>
      </c>
      <c r="K53" s="42">
        <f t="shared" si="9"/>
        <v>86</v>
      </c>
      <c r="L53" s="42">
        <f t="shared" si="9"/>
        <v>95</v>
      </c>
      <c r="M53" s="42">
        <f t="shared" si="9"/>
        <v>88.57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6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69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42">
        <f t="shared" si="9"/>
        <v>100</v>
      </c>
      <c r="L54" s="42">
        <f t="shared" si="9"/>
        <v>61.54</v>
      </c>
      <c r="M54" s="42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6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69">
        <f t="shared" si="9"/>
        <v>72</v>
      </c>
      <c r="E55" s="7">
        <f t="shared" si="9"/>
        <v>33</v>
      </c>
      <c r="F55" s="7">
        <f t="shared" si="9"/>
        <v>17</v>
      </c>
      <c r="G55" s="7">
        <f t="shared" si="9"/>
        <v>50</v>
      </c>
      <c r="H55" s="7">
        <f t="shared" si="9"/>
        <v>42</v>
      </c>
      <c r="I55" s="7">
        <f t="shared" si="9"/>
        <v>21</v>
      </c>
      <c r="J55" s="7">
        <f t="shared" si="9"/>
        <v>63</v>
      </c>
      <c r="K55" s="42">
        <f t="shared" si="9"/>
        <v>78.569999999999993</v>
      </c>
      <c r="L55" s="42">
        <f t="shared" si="9"/>
        <v>80.95</v>
      </c>
      <c r="M55" s="42">
        <f t="shared" si="9"/>
        <v>79.37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6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69">
        <f t="shared" si="9"/>
        <v>72</v>
      </c>
      <c r="E56" s="7">
        <f t="shared" si="9"/>
        <v>42</v>
      </c>
      <c r="F56" s="7">
        <f t="shared" si="9"/>
        <v>24</v>
      </c>
      <c r="G56" s="7">
        <f t="shared" si="9"/>
        <v>66</v>
      </c>
      <c r="H56" s="7">
        <f t="shared" si="9"/>
        <v>51</v>
      </c>
      <c r="I56" s="7">
        <f t="shared" si="9"/>
        <v>30</v>
      </c>
      <c r="J56" s="7">
        <f t="shared" si="9"/>
        <v>81</v>
      </c>
      <c r="K56" s="42">
        <f t="shared" si="9"/>
        <v>82.35</v>
      </c>
      <c r="L56" s="42">
        <f t="shared" si="9"/>
        <v>80</v>
      </c>
      <c r="M56" s="42">
        <f t="shared" si="9"/>
        <v>81.48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6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69">
        <f t="shared" si="9"/>
        <v>72</v>
      </c>
      <c r="E57" s="7">
        <f t="shared" si="9"/>
        <v>9</v>
      </c>
      <c r="F57" s="7">
        <f t="shared" si="9"/>
        <v>4</v>
      </c>
      <c r="G57" s="7">
        <f t="shared" si="9"/>
        <v>13</v>
      </c>
      <c r="H57" s="7">
        <f t="shared" si="9"/>
        <v>9</v>
      </c>
      <c r="I57" s="7">
        <f t="shared" si="9"/>
        <v>4</v>
      </c>
      <c r="J57" s="7">
        <f t="shared" si="9"/>
        <v>13</v>
      </c>
      <c r="K57" s="42">
        <f t="shared" si="9"/>
        <v>100</v>
      </c>
      <c r="L57" s="42">
        <f t="shared" si="9"/>
        <v>100</v>
      </c>
      <c r="M57" s="42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6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69">
        <f t="shared" si="9"/>
        <v>72</v>
      </c>
      <c r="E58" s="7">
        <f t="shared" si="9"/>
        <v>36</v>
      </c>
      <c r="F58" s="7">
        <f t="shared" si="9"/>
        <v>12</v>
      </c>
      <c r="G58" s="7">
        <f t="shared" si="9"/>
        <v>48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42">
        <f t="shared" si="9"/>
        <v>81.819999999999993</v>
      </c>
      <c r="L58" s="42">
        <f t="shared" si="9"/>
        <v>100</v>
      </c>
      <c r="M58" s="42">
        <f t="shared" si="9"/>
        <v>85.71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6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69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42">
        <f t="shared" si="9"/>
        <v>93.48</v>
      </c>
      <c r="L59" s="42">
        <f t="shared" si="9"/>
        <v>68.42</v>
      </c>
      <c r="M59" s="42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6">
        <f t="shared" ref="A60:B75" si="10">A20</f>
        <v>15</v>
      </c>
      <c r="B60" s="7" t="str">
        <f t="shared" si="10"/>
        <v>15) วิทยาลัยนิเทศศาสตร์</v>
      </c>
      <c r="C60" s="7" t="s">
        <v>81</v>
      </c>
      <c r="D60" s="69">
        <f t="shared" ref="D60:M75" si="11">D20</f>
        <v>72</v>
      </c>
      <c r="E60" s="7">
        <f t="shared" si="11"/>
        <v>21</v>
      </c>
      <c r="F60" s="7">
        <f t="shared" si="11"/>
        <v>12</v>
      </c>
      <c r="G60" s="7">
        <f t="shared" si="11"/>
        <v>33</v>
      </c>
      <c r="H60" s="7">
        <f t="shared" si="11"/>
        <v>33</v>
      </c>
      <c r="I60" s="7">
        <f t="shared" si="11"/>
        <v>12</v>
      </c>
      <c r="J60" s="7">
        <f t="shared" si="11"/>
        <v>45</v>
      </c>
      <c r="K60" s="42">
        <f t="shared" si="11"/>
        <v>63.64</v>
      </c>
      <c r="L60" s="42">
        <f t="shared" si="11"/>
        <v>100</v>
      </c>
      <c r="M60" s="42">
        <f t="shared" si="11"/>
        <v>73.33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6">
        <f t="shared" si="10"/>
        <v>16</v>
      </c>
      <c r="B61" s="7" t="str">
        <f t="shared" si="10"/>
        <v>16) ศูนย์การศึกษา จ. อุดรธานี</v>
      </c>
      <c r="C61" s="7" t="s">
        <v>82</v>
      </c>
      <c r="D61" s="69">
        <f t="shared" si="11"/>
        <v>72</v>
      </c>
      <c r="E61" s="7">
        <f t="shared" si="11"/>
        <v>18</v>
      </c>
      <c r="F61" s="7">
        <f t="shared" si="11"/>
        <v>12</v>
      </c>
      <c r="G61" s="7">
        <f t="shared" si="11"/>
        <v>30</v>
      </c>
      <c r="H61" s="7">
        <f t="shared" si="11"/>
        <v>18</v>
      </c>
      <c r="I61" s="7">
        <f t="shared" si="11"/>
        <v>12</v>
      </c>
      <c r="J61" s="7">
        <f t="shared" si="11"/>
        <v>30</v>
      </c>
      <c r="K61" s="42">
        <f t="shared" si="11"/>
        <v>100</v>
      </c>
      <c r="L61" s="42">
        <f t="shared" si="11"/>
        <v>100</v>
      </c>
      <c r="M61" s="42">
        <f t="shared" si="11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6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69">
        <f t="shared" si="11"/>
        <v>72</v>
      </c>
      <c r="E62" s="7">
        <f t="shared" si="11"/>
        <v>0</v>
      </c>
      <c r="F62" s="7">
        <f t="shared" si="11"/>
        <v>164</v>
      </c>
      <c r="G62" s="7">
        <f t="shared" si="11"/>
        <v>164</v>
      </c>
      <c r="H62" s="7">
        <f t="shared" si="11"/>
        <v>0</v>
      </c>
      <c r="I62" s="7">
        <f t="shared" si="11"/>
        <v>164</v>
      </c>
      <c r="J62" s="7">
        <f t="shared" si="11"/>
        <v>164</v>
      </c>
      <c r="K62" s="42">
        <f t="shared" si="11"/>
        <v>0</v>
      </c>
      <c r="L62" s="42">
        <f t="shared" si="11"/>
        <v>100</v>
      </c>
      <c r="M62" s="42">
        <f t="shared" si="11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6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69">
        <f t="shared" si="11"/>
        <v>72</v>
      </c>
      <c r="E63" s="7">
        <f t="shared" si="11"/>
        <v>0</v>
      </c>
      <c r="F63" s="7">
        <f t="shared" si="11"/>
        <v>36</v>
      </c>
      <c r="G63" s="7">
        <f t="shared" si="11"/>
        <v>36</v>
      </c>
      <c r="H63" s="7">
        <f t="shared" si="11"/>
        <v>0</v>
      </c>
      <c r="I63" s="7">
        <f t="shared" si="11"/>
        <v>38</v>
      </c>
      <c r="J63" s="7">
        <f t="shared" si="11"/>
        <v>38</v>
      </c>
      <c r="K63" s="42">
        <f t="shared" si="11"/>
        <v>0</v>
      </c>
      <c r="L63" s="42">
        <f t="shared" si="11"/>
        <v>94.74</v>
      </c>
      <c r="M63" s="42">
        <f t="shared" si="11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6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69">
        <f t="shared" si="11"/>
        <v>72</v>
      </c>
      <c r="E64" s="7">
        <f t="shared" si="11"/>
        <v>0</v>
      </c>
      <c r="F64" s="7">
        <f t="shared" si="11"/>
        <v>9</v>
      </c>
      <c r="G64" s="7">
        <f t="shared" si="11"/>
        <v>9</v>
      </c>
      <c r="H64" s="7">
        <f t="shared" si="11"/>
        <v>0</v>
      </c>
      <c r="I64" s="7">
        <f t="shared" si="11"/>
        <v>10</v>
      </c>
      <c r="J64" s="7">
        <f t="shared" si="11"/>
        <v>10</v>
      </c>
      <c r="K64" s="42">
        <f t="shared" si="11"/>
        <v>0</v>
      </c>
      <c r="L64" s="42">
        <f t="shared" si="11"/>
        <v>90</v>
      </c>
      <c r="M64" s="42">
        <f t="shared" si="11"/>
        <v>90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6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69">
        <f t="shared" si="11"/>
        <v>72</v>
      </c>
      <c r="E65" s="7">
        <f t="shared" si="11"/>
        <v>0</v>
      </c>
      <c r="F65" s="7">
        <f t="shared" si="11"/>
        <v>18</v>
      </c>
      <c r="G65" s="7">
        <f t="shared" si="11"/>
        <v>18</v>
      </c>
      <c r="H65" s="7">
        <f t="shared" si="11"/>
        <v>0</v>
      </c>
      <c r="I65" s="7">
        <f t="shared" si="11"/>
        <v>19</v>
      </c>
      <c r="J65" s="7">
        <f t="shared" si="11"/>
        <v>19</v>
      </c>
      <c r="K65" s="42">
        <f t="shared" si="11"/>
        <v>0</v>
      </c>
      <c r="L65" s="42">
        <f t="shared" si="11"/>
        <v>94.74</v>
      </c>
      <c r="M65" s="42">
        <f t="shared" si="11"/>
        <v>94.74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6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69">
        <f t="shared" si="11"/>
        <v>72</v>
      </c>
      <c r="E66" s="7">
        <f t="shared" si="11"/>
        <v>0</v>
      </c>
      <c r="F66" s="7">
        <f t="shared" si="11"/>
        <v>28</v>
      </c>
      <c r="G66" s="7">
        <f t="shared" si="11"/>
        <v>28</v>
      </c>
      <c r="H66" s="7">
        <f t="shared" si="11"/>
        <v>0</v>
      </c>
      <c r="I66" s="7">
        <f t="shared" si="11"/>
        <v>29</v>
      </c>
      <c r="J66" s="7">
        <f t="shared" si="11"/>
        <v>29</v>
      </c>
      <c r="K66" s="42">
        <f t="shared" si="11"/>
        <v>0</v>
      </c>
      <c r="L66" s="42">
        <f t="shared" si="11"/>
        <v>96.55</v>
      </c>
      <c r="M66" s="42">
        <f t="shared" si="11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6">
        <f t="shared" si="10"/>
        <v>22</v>
      </c>
      <c r="B67" s="7" t="str">
        <f t="shared" si="10"/>
        <v>22) สสสร.</v>
      </c>
      <c r="C67" s="7" t="s">
        <v>4</v>
      </c>
      <c r="D67" s="69">
        <f t="shared" si="11"/>
        <v>72</v>
      </c>
      <c r="E67" s="7">
        <f t="shared" si="11"/>
        <v>0</v>
      </c>
      <c r="F67" s="7">
        <f t="shared" si="11"/>
        <v>8</v>
      </c>
      <c r="G67" s="7">
        <f t="shared" si="11"/>
        <v>8</v>
      </c>
      <c r="H67" s="7">
        <f t="shared" si="11"/>
        <v>0</v>
      </c>
      <c r="I67" s="7">
        <f t="shared" si="11"/>
        <v>8</v>
      </c>
      <c r="J67" s="7">
        <f t="shared" si="11"/>
        <v>8</v>
      </c>
      <c r="K67" s="42">
        <f t="shared" si="11"/>
        <v>0</v>
      </c>
      <c r="L67" s="42">
        <f t="shared" si="11"/>
        <v>100</v>
      </c>
      <c r="M67" s="42">
        <f t="shared" si="11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6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69">
        <f t="shared" si="11"/>
        <v>72</v>
      </c>
      <c r="E68" s="7">
        <f t="shared" si="11"/>
        <v>0</v>
      </c>
      <c r="F68" s="7">
        <f t="shared" si="11"/>
        <v>4</v>
      </c>
      <c r="G68" s="7">
        <f t="shared" si="11"/>
        <v>4</v>
      </c>
      <c r="H68" s="7">
        <f t="shared" si="11"/>
        <v>0</v>
      </c>
      <c r="I68" s="7">
        <f t="shared" si="11"/>
        <v>4</v>
      </c>
      <c r="J68" s="7">
        <f t="shared" si="11"/>
        <v>4</v>
      </c>
      <c r="K68" s="42">
        <f t="shared" si="11"/>
        <v>0</v>
      </c>
      <c r="L68" s="42">
        <f t="shared" si="11"/>
        <v>100</v>
      </c>
      <c r="M68" s="42">
        <f t="shared" si="11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55000000000000004">
      <c r="A69" s="56">
        <f t="shared" si="10"/>
        <v>24</v>
      </c>
      <c r="B69" s="68" t="str">
        <f t="shared" si="10"/>
        <v>24) สำนักทรัพย์สินและรายได้</v>
      </c>
      <c r="C69" s="70" t="s">
        <v>89</v>
      </c>
      <c r="D69" s="69">
        <f t="shared" si="11"/>
        <v>72</v>
      </c>
      <c r="E69" s="7">
        <f t="shared" si="11"/>
        <v>0</v>
      </c>
      <c r="F69" s="7">
        <f t="shared" si="11"/>
        <v>17</v>
      </c>
      <c r="G69" s="7">
        <f t="shared" si="11"/>
        <v>17</v>
      </c>
      <c r="H69" s="7">
        <f t="shared" si="11"/>
        <v>0</v>
      </c>
      <c r="I69" s="7">
        <f t="shared" si="11"/>
        <v>17</v>
      </c>
      <c r="J69" s="7">
        <f t="shared" si="11"/>
        <v>17</v>
      </c>
      <c r="K69" s="42">
        <f t="shared" si="11"/>
        <v>0</v>
      </c>
      <c r="L69" s="42">
        <f t="shared" si="11"/>
        <v>100</v>
      </c>
      <c r="M69" s="42">
        <f t="shared" si="11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56">
        <f t="shared" si="10"/>
        <v>25</v>
      </c>
      <c r="B70" s="7" t="str">
        <f t="shared" si="10"/>
        <v>25) โรงเรียนสาธิต</v>
      </c>
      <c r="C70" s="7" t="s">
        <v>36</v>
      </c>
      <c r="D70" s="69">
        <f t="shared" si="11"/>
        <v>45</v>
      </c>
      <c r="E70" s="7">
        <f t="shared" si="11"/>
        <v>64</v>
      </c>
      <c r="F70" s="7">
        <f t="shared" si="11"/>
        <v>25</v>
      </c>
      <c r="G70" s="7">
        <f t="shared" si="11"/>
        <v>89</v>
      </c>
      <c r="H70" s="7">
        <f t="shared" si="11"/>
        <v>64</v>
      </c>
      <c r="I70" s="7">
        <f t="shared" si="11"/>
        <v>25</v>
      </c>
      <c r="J70" s="7">
        <f t="shared" si="11"/>
        <v>89</v>
      </c>
      <c r="K70" s="42">
        <f t="shared" si="11"/>
        <v>100</v>
      </c>
      <c r="L70" s="42">
        <f t="shared" si="11"/>
        <v>100</v>
      </c>
      <c r="M70" s="42">
        <f t="shared" si="11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56">
        <f t="shared" si="10"/>
        <v>26</v>
      </c>
      <c r="B71" s="7" t="str">
        <f t="shared" si="10"/>
        <v>26) วิทยาเขตนครปฐม</v>
      </c>
      <c r="C71" s="7" t="s">
        <v>90</v>
      </c>
      <c r="D71" s="69">
        <f t="shared" si="11"/>
        <v>72</v>
      </c>
      <c r="E71" s="7">
        <f t="shared" si="11"/>
        <v>0</v>
      </c>
      <c r="F71" s="7">
        <f t="shared" si="11"/>
        <v>27</v>
      </c>
      <c r="G71" s="7">
        <f t="shared" si="11"/>
        <v>27</v>
      </c>
      <c r="H71" s="7">
        <f t="shared" si="11"/>
        <v>0</v>
      </c>
      <c r="I71" s="7">
        <f t="shared" si="11"/>
        <v>36</v>
      </c>
      <c r="J71" s="7">
        <f t="shared" si="11"/>
        <v>36</v>
      </c>
      <c r="K71" s="42">
        <f t="shared" si="11"/>
        <v>0</v>
      </c>
      <c r="L71" s="42">
        <f t="shared" si="11"/>
        <v>75</v>
      </c>
      <c r="M71" s="42">
        <f t="shared" si="11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6">
        <f t="shared" si="10"/>
        <v>27</v>
      </c>
      <c r="B72" s="7" t="str">
        <f t="shared" si="10"/>
        <v>27) วิทยาเขตสมุทรสงคราม</v>
      </c>
      <c r="C72" s="7" t="s">
        <v>91</v>
      </c>
      <c r="D72" s="69">
        <f t="shared" si="11"/>
        <v>72</v>
      </c>
      <c r="E72" s="7">
        <f t="shared" si="11"/>
        <v>0</v>
      </c>
      <c r="F72" s="7">
        <f t="shared" si="11"/>
        <v>14</v>
      </c>
      <c r="G72" s="7">
        <f t="shared" si="11"/>
        <v>14</v>
      </c>
      <c r="H72" s="7">
        <f t="shared" si="11"/>
        <v>0</v>
      </c>
      <c r="I72" s="7">
        <f t="shared" si="11"/>
        <v>14</v>
      </c>
      <c r="J72" s="7">
        <f t="shared" si="11"/>
        <v>14</v>
      </c>
      <c r="K72" s="42">
        <f t="shared" si="11"/>
        <v>0</v>
      </c>
      <c r="L72" s="42">
        <f t="shared" si="11"/>
        <v>100</v>
      </c>
      <c r="M72" s="42">
        <f t="shared" si="11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6">
        <f t="shared" si="10"/>
        <v>28</v>
      </c>
      <c r="B73" s="7" t="str">
        <f t="shared" si="10"/>
        <v>28) ศูนย์การศึกษา จ. ระนอง</v>
      </c>
      <c r="C73" s="7" t="s">
        <v>92</v>
      </c>
      <c r="D73" s="69">
        <f t="shared" si="11"/>
        <v>72</v>
      </c>
      <c r="E73" s="7">
        <f t="shared" si="11"/>
        <v>0</v>
      </c>
      <c r="F73" s="7">
        <f t="shared" si="11"/>
        <v>3</v>
      </c>
      <c r="G73" s="7">
        <f t="shared" si="11"/>
        <v>3</v>
      </c>
      <c r="H73" s="7">
        <f t="shared" si="11"/>
        <v>0</v>
      </c>
      <c r="I73" s="7">
        <f t="shared" si="11"/>
        <v>3</v>
      </c>
      <c r="J73" s="7">
        <f t="shared" si="11"/>
        <v>3</v>
      </c>
      <c r="K73" s="42">
        <f t="shared" si="11"/>
        <v>0</v>
      </c>
      <c r="L73" s="42">
        <f t="shared" si="11"/>
        <v>100</v>
      </c>
      <c r="M73" s="42">
        <f t="shared" si="11"/>
        <v>100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6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93</v>
      </c>
      <c r="D74" s="69">
        <f t="shared" si="11"/>
        <v>72</v>
      </c>
      <c r="E74" s="7">
        <f t="shared" si="11"/>
        <v>0</v>
      </c>
      <c r="F74" s="7">
        <f t="shared" si="11"/>
        <v>12</v>
      </c>
      <c r="G74" s="7">
        <f t="shared" si="11"/>
        <v>12</v>
      </c>
      <c r="H74" s="7">
        <f t="shared" si="11"/>
        <v>0</v>
      </c>
      <c r="I74" s="7">
        <f t="shared" si="11"/>
        <v>12</v>
      </c>
      <c r="J74" s="7">
        <f t="shared" si="11"/>
        <v>12</v>
      </c>
      <c r="K74" s="42">
        <f t="shared" si="11"/>
        <v>0</v>
      </c>
      <c r="L74" s="42">
        <f t="shared" si="11"/>
        <v>100</v>
      </c>
      <c r="M74" s="42">
        <f t="shared" si="11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6" t="str">
        <f t="shared" si="10"/>
        <v>ระดับมหาวิทยาลัย</v>
      </c>
      <c r="B75" s="7">
        <f t="shared" si="10"/>
        <v>0</v>
      </c>
      <c r="C75" s="7" t="s">
        <v>94</v>
      </c>
      <c r="D75" s="69">
        <f t="shared" si="11"/>
        <v>72</v>
      </c>
      <c r="E75" s="7">
        <f t="shared" si="11"/>
        <v>619</v>
      </c>
      <c r="F75" s="7">
        <f t="shared" si="11"/>
        <v>632</v>
      </c>
      <c r="G75" s="7">
        <f t="shared" si="11"/>
        <v>1251</v>
      </c>
      <c r="H75" s="7">
        <f t="shared" si="11"/>
        <v>731</v>
      </c>
      <c r="I75" s="7">
        <f t="shared" si="11"/>
        <v>674</v>
      </c>
      <c r="J75" s="7">
        <f t="shared" si="11"/>
        <v>1405</v>
      </c>
      <c r="K75" s="42">
        <f t="shared" si="11"/>
        <v>84.68</v>
      </c>
      <c r="L75" s="42">
        <f t="shared" si="11"/>
        <v>93.77</v>
      </c>
      <c r="M75" s="42">
        <f t="shared" si="11"/>
        <v>89.04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5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5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5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5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5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5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5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5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5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5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5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5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5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5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5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5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5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5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5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5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5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5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5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5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5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5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5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5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5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5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5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5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5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5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5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5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5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5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5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5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5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5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6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6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6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N2 P2:Q2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2022-09-15T07:08:01Z</dcterms:created>
  <dcterms:modified xsi:type="dcterms:W3CDTF">2022-09-15T07:08:09Z</dcterms:modified>
</cp:coreProperties>
</file>