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H82" i="1"/>
  <c r="F82" i="1"/>
  <c r="E82" i="1"/>
  <c r="D82" i="1"/>
  <c r="B82" i="1"/>
  <c r="H81" i="1"/>
  <c r="F81" i="1"/>
  <c r="E81" i="1"/>
  <c r="D81" i="1"/>
  <c r="B81" i="1"/>
  <c r="H80" i="1"/>
  <c r="G80" i="1"/>
  <c r="F80" i="1"/>
  <c r="E80" i="1"/>
  <c r="D80" i="1"/>
  <c r="B80" i="1"/>
  <c r="H79" i="1"/>
  <c r="F79" i="1"/>
  <c r="E79" i="1"/>
  <c r="D79" i="1"/>
  <c r="B79" i="1"/>
  <c r="H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H74" i="1"/>
  <c r="F74" i="1"/>
  <c r="E74" i="1"/>
  <c r="D74" i="1"/>
  <c r="B74" i="1"/>
  <c r="H73" i="1"/>
  <c r="F73" i="1"/>
  <c r="E73" i="1"/>
  <c r="D73" i="1"/>
  <c r="B73" i="1"/>
  <c r="H72" i="1"/>
  <c r="G72" i="1"/>
  <c r="F72" i="1"/>
  <c r="E72" i="1"/>
  <c r="D72" i="1"/>
  <c r="B72" i="1"/>
  <c r="F68" i="1"/>
  <c r="D68" i="1"/>
  <c r="H67" i="1"/>
  <c r="F67" i="1"/>
  <c r="E67" i="1"/>
  <c r="D67" i="1"/>
  <c r="B67" i="1"/>
  <c r="A67" i="1"/>
  <c r="H66" i="1"/>
  <c r="F66" i="1"/>
  <c r="E66" i="1"/>
  <c r="D66" i="1"/>
  <c r="B66" i="1"/>
  <c r="A66" i="1"/>
  <c r="H65" i="1"/>
  <c r="F65" i="1"/>
  <c r="E65" i="1"/>
  <c r="D65" i="1"/>
  <c r="B65" i="1"/>
  <c r="A65" i="1"/>
  <c r="H64" i="1"/>
  <c r="F64" i="1"/>
  <c r="E64" i="1"/>
  <c r="D64" i="1"/>
  <c r="B64" i="1"/>
  <c r="A64" i="1"/>
  <c r="H63" i="1"/>
  <c r="F63" i="1"/>
  <c r="E63" i="1"/>
  <c r="D63" i="1"/>
  <c r="B63" i="1"/>
  <c r="A63" i="1"/>
  <c r="H62" i="1"/>
  <c r="F62" i="1"/>
  <c r="E62" i="1"/>
  <c r="D62" i="1"/>
  <c r="B62" i="1"/>
  <c r="A62" i="1"/>
  <c r="H61" i="1"/>
  <c r="F61" i="1"/>
  <c r="E61" i="1"/>
  <c r="D61" i="1"/>
  <c r="B61" i="1"/>
  <c r="A61" i="1"/>
  <c r="H60" i="1"/>
  <c r="F60" i="1"/>
  <c r="E60" i="1"/>
  <c r="D60" i="1"/>
  <c r="B60" i="1"/>
  <c r="A60" i="1"/>
  <c r="H59" i="1"/>
  <c r="F59" i="1"/>
  <c r="E59" i="1"/>
  <c r="D59" i="1"/>
  <c r="B59" i="1"/>
  <c r="A59" i="1"/>
  <c r="H58" i="1"/>
  <c r="F58" i="1"/>
  <c r="E58" i="1"/>
  <c r="D58" i="1"/>
  <c r="B58" i="1"/>
  <c r="A58" i="1"/>
  <c r="H57" i="1"/>
  <c r="F57" i="1"/>
  <c r="E57" i="1"/>
  <c r="D57" i="1"/>
  <c r="B57" i="1"/>
  <c r="A57" i="1"/>
  <c r="H56" i="1"/>
  <c r="F56" i="1"/>
  <c r="E56" i="1"/>
  <c r="D56" i="1"/>
  <c r="B56" i="1"/>
  <c r="A56" i="1"/>
  <c r="H55" i="1"/>
  <c r="F55" i="1"/>
  <c r="E55" i="1"/>
  <c r="D55" i="1"/>
  <c r="B55" i="1"/>
  <c r="A55" i="1"/>
  <c r="H54" i="1"/>
  <c r="F54" i="1"/>
  <c r="E54" i="1"/>
  <c r="D54" i="1"/>
  <c r="B54" i="1"/>
  <c r="A54" i="1"/>
  <c r="H53" i="1"/>
  <c r="F53" i="1"/>
  <c r="E53" i="1"/>
  <c r="D53" i="1"/>
  <c r="B53" i="1"/>
  <c r="A53" i="1"/>
  <c r="H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H68" i="1" s="1"/>
  <c r="F33" i="1"/>
  <c r="E33" i="1"/>
  <c r="E68" i="1" s="1"/>
  <c r="G32" i="1"/>
  <c r="G82" i="1" s="1"/>
  <c r="G31" i="1"/>
  <c r="G81" i="1" s="1"/>
  <c r="G30" i="1"/>
  <c r="I30" i="1" s="1"/>
  <c r="G29" i="1"/>
  <c r="G79" i="1" s="1"/>
  <c r="G28" i="1"/>
  <c r="I28" i="1" s="1"/>
  <c r="G27" i="1"/>
  <c r="G77" i="1" s="1"/>
  <c r="G26" i="1"/>
  <c r="I26" i="1" s="1"/>
  <c r="G25" i="1"/>
  <c r="G75" i="1" s="1"/>
  <c r="G24" i="1"/>
  <c r="G74" i="1" s="1"/>
  <c r="G23" i="1"/>
  <c r="G73" i="1" s="1"/>
  <c r="G22" i="1"/>
  <c r="I22" i="1" s="1"/>
  <c r="G21" i="1"/>
  <c r="G67" i="1" s="1"/>
  <c r="G20" i="1"/>
  <c r="I20" i="1" s="1"/>
  <c r="G19" i="1"/>
  <c r="G65" i="1" s="1"/>
  <c r="G18" i="1"/>
  <c r="I18" i="1" s="1"/>
  <c r="G17" i="1"/>
  <c r="G63" i="1" s="1"/>
  <c r="G16" i="1"/>
  <c r="I16" i="1" s="1"/>
  <c r="G15" i="1"/>
  <c r="G61" i="1" s="1"/>
  <c r="G14" i="1"/>
  <c r="I14" i="1" s="1"/>
  <c r="G13" i="1"/>
  <c r="G59" i="1" s="1"/>
  <c r="G12" i="1"/>
  <c r="I12" i="1" s="1"/>
  <c r="G11" i="1"/>
  <c r="G57" i="1" s="1"/>
  <c r="G10" i="1"/>
  <c r="I10" i="1" s="1"/>
  <c r="G9" i="1"/>
  <c r="G55" i="1" s="1"/>
  <c r="G8" i="1"/>
  <c r="I8" i="1" s="1"/>
  <c r="G7" i="1"/>
  <c r="G53" i="1" s="1"/>
  <c r="G6" i="1"/>
  <c r="I6" i="1" s="1"/>
  <c r="J28" i="1" l="1"/>
  <c r="K28" i="1" s="1"/>
  <c r="I78" i="1"/>
  <c r="J22" i="1"/>
  <c r="K22" i="1" s="1"/>
  <c r="I72" i="1"/>
  <c r="J12" i="1"/>
  <c r="K12" i="1" s="1"/>
  <c r="I58" i="1"/>
  <c r="J6" i="1"/>
  <c r="K6" i="1" s="1"/>
  <c r="I52" i="1"/>
  <c r="J14" i="1"/>
  <c r="K14" i="1" s="1"/>
  <c r="I60" i="1"/>
  <c r="J30" i="1"/>
  <c r="K30" i="1" s="1"/>
  <c r="I80" i="1"/>
  <c r="J8" i="1"/>
  <c r="K8" i="1" s="1"/>
  <c r="I54" i="1"/>
  <c r="J20" i="1"/>
  <c r="K20" i="1" s="1"/>
  <c r="I66" i="1"/>
  <c r="J16" i="1"/>
  <c r="K16" i="1" s="1"/>
  <c r="I62" i="1"/>
  <c r="J10" i="1"/>
  <c r="K10" i="1" s="1"/>
  <c r="I56" i="1"/>
  <c r="J18" i="1"/>
  <c r="K18" i="1" s="1"/>
  <c r="I64" i="1"/>
  <c r="I76" i="1"/>
  <c r="J26" i="1"/>
  <c r="K26" i="1" s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G33" i="1"/>
  <c r="G78" i="1"/>
  <c r="G52" i="1"/>
  <c r="G54" i="1"/>
  <c r="G56" i="1"/>
  <c r="G58" i="1"/>
  <c r="G60" i="1"/>
  <c r="G62" i="1"/>
  <c r="G64" i="1"/>
  <c r="G66" i="1"/>
  <c r="G76" i="1"/>
  <c r="I24" i="1"/>
  <c r="I32" i="1"/>
  <c r="I33" i="1" l="1"/>
  <c r="G68" i="1"/>
  <c r="I63" i="1"/>
  <c r="J17" i="1"/>
  <c r="K17" i="1" s="1"/>
  <c r="I67" i="1"/>
  <c r="J21" i="1"/>
  <c r="K21" i="1" s="1"/>
  <c r="J31" i="1"/>
  <c r="K31" i="1" s="1"/>
  <c r="I81" i="1"/>
  <c r="I61" i="1"/>
  <c r="J15" i="1"/>
  <c r="K15" i="1" s="1"/>
  <c r="I65" i="1"/>
  <c r="J19" i="1"/>
  <c r="K19" i="1" s="1"/>
  <c r="I79" i="1"/>
  <c r="J29" i="1"/>
  <c r="K29" i="1" s="1"/>
  <c r="I59" i="1"/>
  <c r="J13" i="1"/>
  <c r="K13" i="1" s="1"/>
  <c r="I77" i="1"/>
  <c r="J27" i="1"/>
  <c r="K27" i="1" s="1"/>
  <c r="J32" i="1"/>
  <c r="K32" i="1" s="1"/>
  <c r="I82" i="1"/>
  <c r="I75" i="1"/>
  <c r="J25" i="1"/>
  <c r="K25" i="1" s="1"/>
  <c r="I55" i="1"/>
  <c r="J9" i="1"/>
  <c r="K9" i="1" s="1"/>
  <c r="I57" i="1"/>
  <c r="J11" i="1"/>
  <c r="K11" i="1" s="1"/>
  <c r="J24" i="1"/>
  <c r="K24" i="1" s="1"/>
  <c r="I74" i="1"/>
  <c r="J23" i="1"/>
  <c r="K23" i="1" s="1"/>
  <c r="I73" i="1"/>
  <c r="I53" i="1"/>
  <c r="J7" i="1"/>
  <c r="K7" i="1" s="1"/>
  <c r="J33" i="1" l="1"/>
  <c r="K33" i="1" s="1"/>
  <c r="I68" i="1"/>
</calcChain>
</file>

<file path=xl/sharedStrings.xml><?xml version="1.0" encoding="utf-8"?>
<sst xmlns="http://schemas.openxmlformats.org/spreadsheetml/2006/main" count="300" uniqueCount="210">
  <si>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</si>
  <si>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</si>
  <si>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</si>
  <si>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</si>
  <si>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</si>
  <si>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4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</si>
  <si>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</si>
  <si>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</si>
  <si>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</si>
  <si>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</si>
  <si>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</si>
  <si>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</si>
  <si>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</si>
  <si>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</si>
  <si>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</si>
  <si>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</si>
  <si>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</si>
  <si>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</si>
  <si>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</si>
  <si>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</si>
  <si>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</si>
  <si>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</si>
  <si>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</si>
  <si>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</si>
  <si>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</si>
  <si>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</si>
  <si>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</si>
  <si>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</si>
  <si>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</si>
  <si>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</si>
  <si>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</si>
  <si>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</si>
  <si>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</si>
  <si>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</si>
  <si>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</si>
  <si>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</si>
  <si>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</si>
  <si>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</si>
  <si>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</si>
  <si>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</si>
  <si>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</si>
  <si>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</si>
  <si>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</si>
  <si>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</si>
  <si>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</si>
  <si>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</si>
  <si>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</si>
  <si>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</si>
  <si>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</si>
  <si>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</si>
  <si>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</si>
  <si>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</si>
  <si>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</si>
  <si>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</si>
  <si>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</si>
  <si>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</si>
  <si>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</si>
  <si>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ศูนย์การศึกษา จ.สุมทรสงคราม</t>
  </si>
  <si>
    <t>28) ศูนย์การศึกษา จ.ระนอง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</si>
  <si>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</si>
  <si>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</si>
  <si>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</si>
  <si>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</si>
  <si>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</si>
  <si>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</si>
  <si>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</si>
  <si>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</si>
  <si>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</si>
  <si>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</si>
  <si>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</si>
  <si>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</si>
  <si>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</si>
  <si>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</si>
  <si>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</si>
  <si>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</si>
  <si>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</si>
  <si>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</si>
  <si>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</si>
  <si>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</si>
  <si>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</si>
  <si>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</si>
  <si>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</si>
  <si>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</si>
  <si>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</si>
  <si>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</si>
  <si>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</si>
  <si>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</si>
  <si>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</si>
  <si>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</si>
  <si>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</si>
  <si>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</si>
  <si>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</si>
  <si>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</si>
  <si>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</si>
  <si>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</si>
  <si>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</si>
  <si>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</si>
  <si>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</si>
  <si>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</si>
  <si>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</si>
  <si>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</si>
  <si>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</si>
  <si>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</si>
  <si>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</si>
  <si>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</si>
  <si>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</si>
  <si>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</si>
  <si>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</t>
  </si>
  <si>
    <t>10400 สำนักงานผู้อำนวยการ - สำนักศิลปะและวัฒนธรรม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</si>
  <si>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</si>
  <si>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</si>
  <si>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10900 สถาบันสร้างสรรค์และส่งเสริมการเรียนรู้ตลอดชีวิต (สสสร.)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</si>
  <si>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</si>
  <si>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</si>
  <si>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</si>
  <si>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</si>
  <si>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</si>
  <si>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</si>
  <si>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</si>
  <si>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</si>
  <si>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</si>
  <si>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</si>
  <si>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</si>
  <si>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</si>
  <si>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</si>
  <si>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</si>
  <si>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</si>
  <si>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</si>
  <si>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</si>
  <si>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</si>
  <si>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</si>
  <si>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20600 คณะศิลปกรรมศาสตร์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</si>
  <si>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</si>
  <si>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</si>
  <si>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31000 บัณฑิตวิทยาลัย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</si>
  <si>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</si>
  <si>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</si>
  <si>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โครงการผลิตสื่อการเรียนรู้ บทเรียนออนไลน์ “คนไทย ใส่ใจการเงิน”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</si>
  <si>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</si>
  <si>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</si>
  <si>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</si>
  <si>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</si>
  <si>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</si>
  <si>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</si>
  <si>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</si>
  <si>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</si>
  <si>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</si>
  <si>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</si>
  <si>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</si>
  <si>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</si>
  <si>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</si>
  <si>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2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</si>
  <si>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</si>
  <si>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</si>
  <si>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</si>
  <si>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</si>
  <si>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</si>
  <si>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</si>
  <si>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31400 ศูนย์การศึกษาจังหวัดสมุทรสงคราม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</si>
  <si>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</si>
  <si>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</si>
  <si>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</si>
  <si>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</si>
  <si>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</si>
  <si>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</si>
  <si>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501 วิทยาลัยนวัตกรรมและการจัดการ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</si>
  <si>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</si>
  <si>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</si>
  <si>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</si>
  <si>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</si>
  <si>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</si>
  <si>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</si>
  <si>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</si>
  <si>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</si>
  <si>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</t>
  </si>
  <si>
    <t>สำรวจความหลากหลายทางชีวภาพระดับชุมชน งวดที่ 1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</si>
  <si>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</si>
  <si>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</si>
  <si>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</si>
  <si>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</si>
  <si>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</si>
  <si>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</si>
  <si>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</si>
  <si>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และ งวดที่ 4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</si>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</sst>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2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8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88" fontId="4" fillId="4" borderId="8" xfId="1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1" fillId="7" borderId="8" xfId="0" applyFont="1" applyFill="1" applyBorder="1" applyAlignment="1">
      <alignment horizontal="center" vertical="center" wrapText="1"/>
    </xf>
    <xf numFmtId="190" fontId="8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2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188" fontId="4" fillId="0" borderId="8" xfId="1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8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188" fontId="4" fillId="0" borderId="8" xfId="1" applyFont="1" applyFill="1" applyBorder="1" applyAlignment="1" applyProtection="1">
      <alignment horizontal="center" vertical="top" wrapText="1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8" fontId="14" fillId="3" borderId="8" xfId="1" applyFont="1" applyFill="1" applyBorder="1" applyAlignment="1" applyProtection="1">
      <alignment horizontal="center" vertical="top" wrapText="1"/>
      <protection hidden="1"/>
    </xf>
    <xf numFmtId="189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6" fillId="9" borderId="0" xfId="0" applyFont="1" applyFill="1" applyBorder="1" applyAlignment="1" applyProtection="1">
      <alignment horizontal="center" vertical="center"/>
      <protection locked="0"/>
    </xf>
    <xf numFmtId="0" fontId="16" fillId="9" borderId="14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 applyProtection="1">
      <alignment horizontal="left" vertical="top" wrapText="1"/>
      <protection locked="0"/>
    </xf>
    <xf numFmtId="0" fontId="14" fillId="10" borderId="2" xfId="0" applyFont="1" applyFill="1" applyBorder="1" applyAlignment="1" applyProtection="1">
      <alignment horizontal="left" vertical="top" wrapText="1"/>
      <protection locked="0"/>
    </xf>
    <xf numFmtId="0" fontId="14" fillId="10" borderId="3" xfId="0" applyFont="1" applyFill="1" applyBorder="1" applyAlignment="1" applyProtection="1">
      <alignment horizontal="left" vertical="top" wrapText="1"/>
      <protection locked="0"/>
    </xf>
    <xf numFmtId="0" fontId="16" fillId="9" borderId="8" xfId="0" applyFont="1" applyFill="1" applyBorder="1" applyAlignment="1" applyProtection="1">
      <alignment horizontal="center" vertical="center" wrapText="1"/>
      <protection locked="0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/>
    </xf>
    <xf numFmtId="0" fontId="14" fillId="10" borderId="4" xfId="0" applyFont="1" applyFill="1" applyBorder="1" applyAlignment="1" applyProtection="1">
      <alignment horizontal="left" vertical="top" wrapText="1"/>
      <protection locked="0"/>
    </xf>
    <xf numFmtId="0" fontId="14" fillId="10" borderId="5" xfId="0" applyFont="1" applyFill="1" applyBorder="1" applyAlignment="1" applyProtection="1">
      <alignment horizontal="left" vertical="top" wrapText="1"/>
      <protection locked="0"/>
    </xf>
    <xf numFmtId="0" fontId="14" fillId="10" borderId="6" xfId="0" applyFont="1" applyFill="1" applyBorder="1" applyAlignment="1" applyProtection="1">
      <alignment horizontal="left" vertical="top" wrapText="1"/>
      <protection locked="0"/>
    </xf>
    <xf numFmtId="0" fontId="17" fillId="4" borderId="8" xfId="0" applyFont="1" applyFill="1" applyBorder="1" applyAlignment="1" applyProtection="1">
      <alignment horizontal="center" vertical="top"/>
      <protection locked="0"/>
    </xf>
    <xf numFmtId="189" fontId="17" fillId="4" borderId="8" xfId="0" applyNumberFormat="1" applyFont="1" applyFill="1" applyBorder="1" applyAlignment="1" applyProtection="1">
      <alignment horizontal="center" vertical="top"/>
      <protection locked="0"/>
    </xf>
    <xf numFmtId="0" fontId="4" fillId="12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/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6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9" fillId="4" borderId="0" xfId="0" applyFont="1" applyFill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0" fontId="20" fillId="0" borderId="8" xfId="0" applyFont="1" applyBorder="1" applyAlignment="1">
      <alignment horizontal="left" vertical="top" wrapText="1"/>
    </xf>
    <xf numFmtId="4" fontId="20" fillId="0" borderId="8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188" fontId="4" fillId="0" borderId="8" xfId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6" fillId="0" borderId="8" xfId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51"/>
  <sheetViews>
    <sheetView tabSelected="1" zoomScale="70" zoomScaleNormal="70" workbookViewId="0">
      <pane xSplit="3" ySplit="5" topLeftCell="D7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ColWidth="9" defaultRowHeight="24" x14ac:dyDescent="0.2"/>
  <cols>
    <col min="1" max="1" width="10.375" style="7" customWidth="1"/>
    <col min="2" max="2" width="10.75" style="7" customWidth="1"/>
    <col min="3" max="3" width="22.75" style="7" customWidth="1"/>
    <col min="4" max="4" width="14.87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75" style="7" bestFit="1" customWidth="1"/>
    <col min="13" max="13" width="47" style="7" bestFit="1" customWidth="1"/>
    <col min="14" max="14" width="9" style="6"/>
    <col min="15" max="15" width="10.625" style="6" bestFit="1" customWidth="1"/>
    <col min="16" max="19" width="10.75" style="6" customWidth="1"/>
    <col min="20" max="49" width="9" style="6"/>
    <col min="50" max="16384" width="9" style="7"/>
  </cols>
  <sheetData>
    <row r="1" spans="1:5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51" s="6" customFormat="1" ht="48" customHeigh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/>
      <c r="G4" s="23"/>
      <c r="H4" s="23" t="s">
        <v>14</v>
      </c>
      <c r="I4" s="19" t="s">
        <v>15</v>
      </c>
      <c r="J4" s="22" t="s">
        <v>16</v>
      </c>
      <c r="K4" s="22" t="s">
        <v>17</v>
      </c>
      <c r="L4" s="24" t="s">
        <v>18</v>
      </c>
      <c r="M4" s="24" t="s">
        <v>19</v>
      </c>
      <c r="AX4" s="7"/>
      <c r="AY4" s="7"/>
    </row>
    <row r="5" spans="1:51" s="6" customFormat="1" x14ac:dyDescent="0.2">
      <c r="A5" s="19"/>
      <c r="B5" s="25"/>
      <c r="C5" s="26"/>
      <c r="D5" s="27"/>
      <c r="E5" s="28" t="s">
        <v>20</v>
      </c>
      <c r="F5" s="28" t="s">
        <v>21</v>
      </c>
      <c r="G5" s="28" t="s">
        <v>22</v>
      </c>
      <c r="H5" s="23"/>
      <c r="I5" s="19"/>
      <c r="J5" s="27"/>
      <c r="K5" s="27"/>
      <c r="L5" s="24"/>
      <c r="M5" s="24"/>
      <c r="O5" s="29" t="s">
        <v>23</v>
      </c>
      <c r="P5" s="30"/>
      <c r="Q5" s="30"/>
      <c r="R5" s="30"/>
      <c r="S5" s="30"/>
      <c r="AX5" s="7"/>
      <c r="AY5" s="7"/>
    </row>
    <row r="6" spans="1:51" s="6" customFormat="1" ht="23.25" customHeight="1" x14ac:dyDescent="0.2">
      <c r="A6" s="31">
        <v>1</v>
      </c>
      <c r="B6" s="32" t="s">
        <v>24</v>
      </c>
      <c r="C6" s="32"/>
      <c r="D6" s="33">
        <v>25000</v>
      </c>
      <c r="E6" s="34">
        <v>0</v>
      </c>
      <c r="F6" s="34">
        <v>758000</v>
      </c>
      <c r="G6" s="34">
        <f>SUM(E6:F6)</f>
        <v>758000</v>
      </c>
      <c r="H6" s="35">
        <v>55</v>
      </c>
      <c r="I6" s="36">
        <f>IFERROR(ROUND((G6/H6),2),0)</f>
        <v>13781.82</v>
      </c>
      <c r="J6" s="37">
        <f>IF(I6=0,0,IF(I6="N/A",1,IF(I6&lt;=O$8,1,IF(I6=P$8,2,IF(I6&lt;P$8,(((I6-O$8)/S$6)+1),IF(I6=Q$8,3,IF(I6&lt;Q$8,(((I6-P$8)/S$6)+2),IF(I6=R$8,4,IF(I6&lt;R$8,(((I6-Q$8)/S$6)+3),IF(I6&gt;=S$8,5,IF(I6&lt;S$8,(((I6-R$8)/S$6)+4),0)))))))))))</f>
        <v>4.5563640000000003</v>
      </c>
      <c r="K6" s="38" t="str">
        <f>IF(J6=5,"ü","û")</f>
        <v>û</v>
      </c>
      <c r="L6" s="39">
        <v>14037.04</v>
      </c>
      <c r="M6" s="40"/>
      <c r="N6" s="41"/>
      <c r="O6" s="30" t="s">
        <v>25</v>
      </c>
      <c r="P6" s="30"/>
      <c r="Q6" s="30"/>
      <c r="R6" s="30"/>
      <c r="S6" s="42">
        <v>5000</v>
      </c>
      <c r="AX6" s="7"/>
      <c r="AY6" s="7"/>
    </row>
    <row r="7" spans="1:51" s="6" customFormat="1" ht="23.25" customHeight="1" x14ac:dyDescent="0.2">
      <c r="A7" s="31">
        <v>2</v>
      </c>
      <c r="B7" s="32" t="s">
        <v>26</v>
      </c>
      <c r="C7" s="32"/>
      <c r="D7" s="33">
        <v>25000</v>
      </c>
      <c r="E7" s="34">
        <v>149880</v>
      </c>
      <c r="F7" s="34">
        <v>4952742.62</v>
      </c>
      <c r="G7" s="34">
        <f t="shared" ref="G7:G32" si="0">SUM(E7:F7)</f>
        <v>5102622.62</v>
      </c>
      <c r="H7" s="35">
        <v>104</v>
      </c>
      <c r="I7" s="36">
        <f t="shared" ref="I7:I21" si="1">IFERROR(ROUND((G7/H7),2),0)</f>
        <v>49063.68</v>
      </c>
      <c r="J7" s="37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8" t="str">
        <f t="shared" ref="K7:K33" si="2">IF(J7=5,"ü","û")</f>
        <v>ü</v>
      </c>
      <c r="L7" s="39">
        <v>48596.41</v>
      </c>
      <c r="M7" s="40"/>
      <c r="O7" s="43" t="s">
        <v>27</v>
      </c>
      <c r="P7" s="43" t="s">
        <v>28</v>
      </c>
      <c r="Q7" s="43" t="s">
        <v>29</v>
      </c>
      <c r="R7" s="43" t="s">
        <v>30</v>
      </c>
      <c r="S7" s="43" t="s">
        <v>31</v>
      </c>
      <c r="AX7" s="7"/>
      <c r="AY7" s="7"/>
    </row>
    <row r="8" spans="1:51" s="6" customFormat="1" ht="23.25" customHeight="1" x14ac:dyDescent="0.2">
      <c r="A8" s="31">
        <v>3</v>
      </c>
      <c r="B8" s="32" t="s">
        <v>32</v>
      </c>
      <c r="C8" s="32"/>
      <c r="D8" s="33">
        <v>25000</v>
      </c>
      <c r="E8" s="34">
        <v>0</v>
      </c>
      <c r="F8" s="34">
        <v>0</v>
      </c>
      <c r="G8" s="34">
        <f t="shared" si="0"/>
        <v>0</v>
      </c>
      <c r="H8" s="35">
        <v>51</v>
      </c>
      <c r="I8" s="36">
        <f t="shared" si="1"/>
        <v>0</v>
      </c>
      <c r="J8" s="37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0</v>
      </c>
      <c r="K8" s="38" t="str">
        <f t="shared" si="2"/>
        <v>û</v>
      </c>
      <c r="L8" s="39" t="s">
        <v>33</v>
      </c>
      <c r="M8" s="40"/>
      <c r="O8" s="44">
        <v>5000</v>
      </c>
      <c r="P8" s="44">
        <v>1000</v>
      </c>
      <c r="Q8" s="44">
        <v>15000</v>
      </c>
      <c r="R8" s="44">
        <v>20000</v>
      </c>
      <c r="S8" s="44">
        <v>25000</v>
      </c>
      <c r="AX8" s="7"/>
      <c r="AY8" s="7"/>
    </row>
    <row r="9" spans="1:51" s="6" customFormat="1" ht="23.25" customHeight="1" x14ac:dyDescent="0.2">
      <c r="A9" s="31">
        <v>4</v>
      </c>
      <c r="B9" s="45" t="s">
        <v>34</v>
      </c>
      <c r="C9" s="45"/>
      <c r="D9" s="33">
        <v>25000</v>
      </c>
      <c r="E9" s="34">
        <v>0</v>
      </c>
      <c r="F9" s="34">
        <v>1034000</v>
      </c>
      <c r="G9" s="34">
        <f t="shared" si="0"/>
        <v>1034000</v>
      </c>
      <c r="H9" s="35">
        <v>55</v>
      </c>
      <c r="I9" s="36">
        <f t="shared" si="1"/>
        <v>18800</v>
      </c>
      <c r="J9" s="37">
        <f t="shared" si="3"/>
        <v>3.76</v>
      </c>
      <c r="K9" s="38" t="str">
        <f t="shared" si="2"/>
        <v>û</v>
      </c>
      <c r="L9" s="39" t="s">
        <v>33</v>
      </c>
      <c r="M9" s="40"/>
      <c r="O9" s="30"/>
      <c r="P9" s="30"/>
      <c r="Q9" s="30"/>
      <c r="R9" s="30"/>
      <c r="S9" s="30"/>
      <c r="AX9" s="7"/>
      <c r="AY9" s="7"/>
    </row>
    <row r="10" spans="1:51" s="6" customFormat="1" ht="23.25" customHeight="1" x14ac:dyDescent="0.2">
      <c r="A10" s="31">
        <v>5</v>
      </c>
      <c r="B10" s="45" t="s">
        <v>35</v>
      </c>
      <c r="C10" s="45"/>
      <c r="D10" s="33">
        <v>25000</v>
      </c>
      <c r="E10" s="34">
        <v>0</v>
      </c>
      <c r="F10" s="34">
        <v>1287892.2</v>
      </c>
      <c r="G10" s="34">
        <f t="shared" si="0"/>
        <v>1287892.2</v>
      </c>
      <c r="H10" s="35">
        <v>55</v>
      </c>
      <c r="I10" s="36">
        <f t="shared" si="1"/>
        <v>23416.22</v>
      </c>
      <c r="J10" s="37">
        <f t="shared" si="3"/>
        <v>4.6832440000000002</v>
      </c>
      <c r="K10" s="38" t="str">
        <f t="shared" si="2"/>
        <v>û</v>
      </c>
      <c r="L10" s="39">
        <v>23416.22</v>
      </c>
      <c r="M10" s="40"/>
      <c r="O10" s="29" t="s">
        <v>36</v>
      </c>
      <c r="P10" s="30"/>
      <c r="Q10" s="30"/>
      <c r="R10" s="30"/>
      <c r="S10" s="30"/>
      <c r="AX10" s="7"/>
      <c r="AY10" s="7"/>
    </row>
    <row r="11" spans="1:51" s="6" customFormat="1" ht="23.25" customHeight="1" x14ac:dyDescent="0.2">
      <c r="A11" s="31">
        <v>6</v>
      </c>
      <c r="B11" s="45" t="s">
        <v>37</v>
      </c>
      <c r="C11" s="45"/>
      <c r="D11" s="33">
        <v>25000</v>
      </c>
      <c r="E11" s="34">
        <v>119000</v>
      </c>
      <c r="F11" s="34">
        <v>0</v>
      </c>
      <c r="G11" s="34">
        <f t="shared" si="0"/>
        <v>119000</v>
      </c>
      <c r="H11" s="35">
        <v>47</v>
      </c>
      <c r="I11" s="36">
        <f t="shared" si="1"/>
        <v>2531.91</v>
      </c>
      <c r="J11" s="37">
        <f t="shared" si="3"/>
        <v>1</v>
      </c>
      <c r="K11" s="38" t="str">
        <f t="shared" si="2"/>
        <v>û</v>
      </c>
      <c r="L11" s="39">
        <v>7553.19</v>
      </c>
      <c r="M11" s="40"/>
      <c r="O11" s="30" t="s">
        <v>25</v>
      </c>
      <c r="P11" s="30"/>
      <c r="Q11" s="30"/>
      <c r="R11" s="30"/>
      <c r="S11" s="42">
        <v>100000</v>
      </c>
      <c r="AX11" s="7"/>
      <c r="AY11" s="7"/>
    </row>
    <row r="12" spans="1:51" s="6" customFormat="1" ht="23.25" customHeight="1" x14ac:dyDescent="0.2">
      <c r="A12" s="31">
        <v>7</v>
      </c>
      <c r="B12" s="32" t="s">
        <v>38</v>
      </c>
      <c r="C12" s="32"/>
      <c r="D12" s="33">
        <v>25000</v>
      </c>
      <c r="E12" s="34">
        <v>745000</v>
      </c>
      <c r="F12" s="34">
        <v>22736319.399999999</v>
      </c>
      <c r="G12" s="34">
        <f t="shared" si="0"/>
        <v>23481319.399999999</v>
      </c>
      <c r="H12" s="35">
        <v>70</v>
      </c>
      <c r="I12" s="36">
        <f t="shared" si="1"/>
        <v>335447.42</v>
      </c>
      <c r="J12" s="37">
        <f t="shared" si="3"/>
        <v>5</v>
      </c>
      <c r="K12" s="38" t="str">
        <f t="shared" si="2"/>
        <v>ü</v>
      </c>
      <c r="L12" s="39">
        <v>340308.98</v>
      </c>
      <c r="M12" s="40"/>
      <c r="O12" s="43" t="s">
        <v>27</v>
      </c>
      <c r="P12" s="43" t="s">
        <v>28</v>
      </c>
      <c r="Q12" s="43" t="s">
        <v>29</v>
      </c>
      <c r="R12" s="43" t="s">
        <v>30</v>
      </c>
      <c r="S12" s="43" t="s">
        <v>31</v>
      </c>
      <c r="AX12" s="7"/>
      <c r="AY12" s="7"/>
    </row>
    <row r="13" spans="1:51" s="6" customFormat="1" ht="23.25" customHeight="1" x14ac:dyDescent="0.2">
      <c r="A13" s="31">
        <v>8</v>
      </c>
      <c r="B13" s="46" t="s">
        <v>39</v>
      </c>
      <c r="C13" s="46"/>
      <c r="D13" s="33">
        <v>25000</v>
      </c>
      <c r="E13" s="34">
        <v>596000</v>
      </c>
      <c r="F13" s="34">
        <v>6561024</v>
      </c>
      <c r="G13" s="34">
        <f t="shared" si="0"/>
        <v>7157024</v>
      </c>
      <c r="H13" s="35">
        <v>93</v>
      </c>
      <c r="I13" s="36">
        <f t="shared" si="1"/>
        <v>76957.25</v>
      </c>
      <c r="J13" s="37">
        <f t="shared" si="3"/>
        <v>5</v>
      </c>
      <c r="K13" s="38" t="str">
        <f t="shared" si="2"/>
        <v>ü</v>
      </c>
      <c r="L13" s="39">
        <v>64760.47</v>
      </c>
      <c r="M13" s="40"/>
      <c r="O13" s="44">
        <v>100000</v>
      </c>
      <c r="P13" s="44">
        <v>200000</v>
      </c>
      <c r="Q13" s="44">
        <v>300000</v>
      </c>
      <c r="R13" s="44">
        <v>400000</v>
      </c>
      <c r="S13" s="47">
        <v>500000</v>
      </c>
      <c r="AX13" s="7"/>
      <c r="AY13" s="7"/>
    </row>
    <row r="14" spans="1:51" s="6" customFormat="1" ht="23.25" customHeight="1" x14ac:dyDescent="0.2">
      <c r="A14" s="31">
        <v>9</v>
      </c>
      <c r="B14" s="48" t="s">
        <v>40</v>
      </c>
      <c r="C14" s="46"/>
      <c r="D14" s="33">
        <v>25000</v>
      </c>
      <c r="E14" s="34">
        <v>0</v>
      </c>
      <c r="F14" s="34">
        <v>714000</v>
      </c>
      <c r="G14" s="34">
        <f t="shared" si="0"/>
        <v>714000</v>
      </c>
      <c r="H14" s="35">
        <v>48</v>
      </c>
      <c r="I14" s="36">
        <f t="shared" si="1"/>
        <v>14875</v>
      </c>
      <c r="J14" s="37">
        <f t="shared" si="3"/>
        <v>4.7750000000000004</v>
      </c>
      <c r="K14" s="38" t="str">
        <f t="shared" si="2"/>
        <v>û</v>
      </c>
      <c r="L14" s="39">
        <v>13458.33</v>
      </c>
      <c r="M14" s="40"/>
      <c r="O14" s="30"/>
      <c r="P14" s="30"/>
      <c r="Q14" s="30"/>
      <c r="R14" s="30"/>
      <c r="S14" s="30"/>
      <c r="AX14" s="7"/>
      <c r="AY14" s="7"/>
    </row>
    <row r="15" spans="1:51" s="6" customFormat="1" ht="23.25" customHeight="1" x14ac:dyDescent="0.2">
      <c r="A15" s="31">
        <v>10</v>
      </c>
      <c r="B15" s="46" t="s">
        <v>41</v>
      </c>
      <c r="C15" s="46"/>
      <c r="D15" s="33">
        <v>25000</v>
      </c>
      <c r="E15" s="34">
        <v>0</v>
      </c>
      <c r="F15" s="34">
        <v>12271095</v>
      </c>
      <c r="G15" s="34">
        <f t="shared" si="0"/>
        <v>12271095</v>
      </c>
      <c r="H15" s="35">
        <v>61</v>
      </c>
      <c r="I15" s="36">
        <f t="shared" si="1"/>
        <v>201165.49</v>
      </c>
      <c r="J15" s="37">
        <f t="shared" si="3"/>
        <v>5</v>
      </c>
      <c r="K15" s="38" t="str">
        <f t="shared" si="2"/>
        <v>ü</v>
      </c>
      <c r="L15" s="39">
        <v>197574.18</v>
      </c>
      <c r="M15" s="40"/>
      <c r="O15" s="29" t="s">
        <v>42</v>
      </c>
      <c r="P15" s="30"/>
      <c r="Q15" s="30"/>
      <c r="R15" s="30"/>
      <c r="S15" s="30"/>
      <c r="AX15" s="7"/>
      <c r="AY15" s="7"/>
    </row>
    <row r="16" spans="1:51" ht="23.25" customHeight="1" x14ac:dyDescent="0.2">
      <c r="A16" s="31">
        <v>11</v>
      </c>
      <c r="B16" s="49" t="s">
        <v>43</v>
      </c>
      <c r="C16" s="50"/>
      <c r="D16" s="33">
        <v>25000</v>
      </c>
      <c r="E16" s="34">
        <v>0</v>
      </c>
      <c r="F16" s="34">
        <v>7043370</v>
      </c>
      <c r="G16" s="34">
        <f t="shared" si="0"/>
        <v>7043370</v>
      </c>
      <c r="H16" s="35">
        <v>53</v>
      </c>
      <c r="I16" s="36">
        <f t="shared" si="1"/>
        <v>132893.76999999999</v>
      </c>
      <c r="J16" s="37">
        <f t="shared" si="3"/>
        <v>5</v>
      </c>
      <c r="K16" s="38" t="str">
        <f t="shared" si="2"/>
        <v>ü</v>
      </c>
      <c r="L16" s="51">
        <v>336031.15</v>
      </c>
      <c r="M16" s="52"/>
      <c r="O16" s="30" t="s">
        <v>25</v>
      </c>
      <c r="P16" s="30"/>
      <c r="Q16" s="30"/>
      <c r="R16" s="30"/>
      <c r="S16" s="42">
        <v>100000</v>
      </c>
    </row>
    <row r="17" spans="1:51" s="6" customFormat="1" ht="23.25" customHeight="1" x14ac:dyDescent="0.2">
      <c r="A17" s="31">
        <v>12</v>
      </c>
      <c r="B17" s="53" t="s">
        <v>44</v>
      </c>
      <c r="C17" s="54"/>
      <c r="D17" s="33">
        <v>25000</v>
      </c>
      <c r="E17" s="34">
        <v>0</v>
      </c>
      <c r="F17" s="34">
        <v>1669773</v>
      </c>
      <c r="G17" s="34">
        <f t="shared" si="0"/>
        <v>1669773</v>
      </c>
      <c r="H17" s="35">
        <v>11</v>
      </c>
      <c r="I17" s="36">
        <f t="shared" si="1"/>
        <v>151797.54999999999</v>
      </c>
      <c r="J17" s="37">
        <f t="shared" si="3"/>
        <v>5</v>
      </c>
      <c r="K17" s="38" t="str">
        <f t="shared" si="2"/>
        <v>ü</v>
      </c>
      <c r="L17" s="39" t="s">
        <v>33</v>
      </c>
      <c r="M17" s="40"/>
      <c r="O17" s="43" t="s">
        <v>27</v>
      </c>
      <c r="P17" s="43" t="s">
        <v>28</v>
      </c>
      <c r="Q17" s="43" t="s">
        <v>29</v>
      </c>
      <c r="R17" s="43" t="s">
        <v>30</v>
      </c>
      <c r="S17" s="43" t="s">
        <v>31</v>
      </c>
      <c r="AX17" s="7"/>
      <c r="AY17" s="7"/>
    </row>
    <row r="18" spans="1:51" s="6" customFormat="1" ht="23.25" customHeight="1" x14ac:dyDescent="0.2">
      <c r="A18" s="31">
        <v>13</v>
      </c>
      <c r="B18" s="46" t="s">
        <v>45</v>
      </c>
      <c r="C18" s="46"/>
      <c r="D18" s="33">
        <v>25000</v>
      </c>
      <c r="E18" s="34">
        <v>0</v>
      </c>
      <c r="F18" s="34">
        <v>239550.6</v>
      </c>
      <c r="G18" s="34">
        <f t="shared" si="0"/>
        <v>239550.6</v>
      </c>
      <c r="H18" s="35">
        <v>58</v>
      </c>
      <c r="I18" s="36">
        <f t="shared" si="1"/>
        <v>4130.18</v>
      </c>
      <c r="J18" s="37">
        <f t="shared" si="3"/>
        <v>1</v>
      </c>
      <c r="K18" s="38" t="str">
        <f t="shared" si="2"/>
        <v>û</v>
      </c>
      <c r="L18" s="39">
        <v>4130.18</v>
      </c>
      <c r="M18" s="40"/>
      <c r="O18" s="44">
        <v>250000</v>
      </c>
      <c r="P18" s="44">
        <v>350000</v>
      </c>
      <c r="Q18" s="44">
        <v>450000</v>
      </c>
      <c r="R18" s="44">
        <v>550000</v>
      </c>
      <c r="S18" s="47">
        <v>650000</v>
      </c>
      <c r="AX18" s="7"/>
      <c r="AY18" s="7"/>
    </row>
    <row r="19" spans="1:51" s="6" customFormat="1" ht="23.25" customHeight="1" x14ac:dyDescent="0.2">
      <c r="A19" s="31">
        <v>14</v>
      </c>
      <c r="B19" s="46" t="s">
        <v>46</v>
      </c>
      <c r="C19" s="46"/>
      <c r="D19" s="33">
        <v>25000</v>
      </c>
      <c r="E19" s="34">
        <v>258420</v>
      </c>
      <c r="F19" s="34">
        <v>5729896.7999999998</v>
      </c>
      <c r="G19" s="34">
        <f t="shared" si="0"/>
        <v>5988316.7999999998</v>
      </c>
      <c r="H19" s="35">
        <v>64</v>
      </c>
      <c r="I19" s="36">
        <f t="shared" si="1"/>
        <v>93567.45</v>
      </c>
      <c r="J19" s="37">
        <f t="shared" si="3"/>
        <v>5</v>
      </c>
      <c r="K19" s="38" t="str">
        <f t="shared" si="2"/>
        <v>ü</v>
      </c>
      <c r="L19" s="39">
        <v>71000.28</v>
      </c>
      <c r="M19" s="40"/>
      <c r="AX19" s="7"/>
      <c r="AY19" s="7"/>
    </row>
    <row r="20" spans="1:51" s="6" customFormat="1" ht="23.25" customHeight="1" x14ac:dyDescent="0.2">
      <c r="A20" s="31">
        <v>15</v>
      </c>
      <c r="B20" s="46" t="s">
        <v>47</v>
      </c>
      <c r="C20" s="46"/>
      <c r="D20" s="33">
        <v>25000</v>
      </c>
      <c r="E20" s="34">
        <v>0</v>
      </c>
      <c r="F20" s="34">
        <v>0</v>
      </c>
      <c r="G20" s="34">
        <f t="shared" si="0"/>
        <v>0</v>
      </c>
      <c r="H20" s="35">
        <v>43</v>
      </c>
      <c r="I20" s="36">
        <f t="shared" si="1"/>
        <v>0</v>
      </c>
      <c r="J20" s="37">
        <f t="shared" si="3"/>
        <v>0</v>
      </c>
      <c r="K20" s="38" t="str">
        <f t="shared" si="2"/>
        <v>û</v>
      </c>
      <c r="L20" s="39" t="s">
        <v>33</v>
      </c>
      <c r="M20" s="40"/>
      <c r="AX20" s="7"/>
      <c r="AY20" s="7"/>
    </row>
    <row r="21" spans="1:51" s="6" customFormat="1" ht="21" customHeight="1" x14ac:dyDescent="0.2">
      <c r="A21" s="31">
        <v>16</v>
      </c>
      <c r="B21" s="55" t="s">
        <v>48</v>
      </c>
      <c r="C21" s="56"/>
      <c r="D21" s="33">
        <v>25000</v>
      </c>
      <c r="E21" s="34">
        <v>573676</v>
      </c>
      <c r="F21" s="34">
        <v>173020</v>
      </c>
      <c r="G21" s="34">
        <f t="shared" si="0"/>
        <v>746696</v>
      </c>
      <c r="H21" s="35">
        <v>21</v>
      </c>
      <c r="I21" s="36">
        <f t="shared" si="1"/>
        <v>35556.949999999997</v>
      </c>
      <c r="J21" s="37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8" t="str">
        <f t="shared" si="2"/>
        <v>ü</v>
      </c>
      <c r="L21" s="39">
        <v>7764.76</v>
      </c>
      <c r="M21" s="40"/>
      <c r="AX21" s="7"/>
      <c r="AY21" s="7"/>
    </row>
    <row r="22" spans="1:51" s="6" customFormat="1" ht="23.25" customHeight="1" x14ac:dyDescent="0.2">
      <c r="A22" s="31">
        <v>17</v>
      </c>
      <c r="B22" s="57" t="s">
        <v>49</v>
      </c>
      <c r="C22" s="50"/>
      <c r="D22" s="33">
        <v>500000</v>
      </c>
      <c r="E22" s="34">
        <v>461200</v>
      </c>
      <c r="F22" s="34">
        <v>0</v>
      </c>
      <c r="G22" s="34">
        <f t="shared" si="0"/>
        <v>461200</v>
      </c>
      <c r="H22" s="58"/>
      <c r="I22" s="36">
        <f>IFERROR(ROUND(G22,2),0)</f>
        <v>461200</v>
      </c>
      <c r="J22" s="37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4.6120000000000001</v>
      </c>
      <c r="K22" s="38" t="str">
        <f t="shared" si="2"/>
        <v>û</v>
      </c>
      <c r="L22" s="39">
        <v>13800</v>
      </c>
      <c r="M22" s="40"/>
      <c r="AX22" s="7"/>
      <c r="AY22" s="7"/>
    </row>
    <row r="23" spans="1:51" s="6" customFormat="1" ht="23.25" customHeight="1" x14ac:dyDescent="0.2">
      <c r="A23" s="31">
        <v>18</v>
      </c>
      <c r="B23" s="57" t="s">
        <v>50</v>
      </c>
      <c r="C23" s="50"/>
      <c r="D23" s="33">
        <v>500000</v>
      </c>
      <c r="E23" s="34">
        <v>0</v>
      </c>
      <c r="F23" s="34">
        <v>24956500</v>
      </c>
      <c r="G23" s="34">
        <f t="shared" si="0"/>
        <v>24956500</v>
      </c>
      <c r="H23" s="58"/>
      <c r="I23" s="36">
        <f t="shared" ref="I23:I32" si="4">IFERROR(ROUND(G23,2),0)</f>
        <v>24956500</v>
      </c>
      <c r="J23" s="37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8" t="str">
        <f t="shared" si="2"/>
        <v>ü</v>
      </c>
      <c r="L23" s="36">
        <v>318250</v>
      </c>
      <c r="M23" s="59"/>
      <c r="AX23" s="7"/>
      <c r="AY23" s="7"/>
    </row>
    <row r="24" spans="1:51" s="6" customFormat="1" ht="23.25" customHeight="1" x14ac:dyDescent="0.2">
      <c r="A24" s="31">
        <v>19</v>
      </c>
      <c r="B24" s="57" t="s">
        <v>51</v>
      </c>
      <c r="C24" s="50"/>
      <c r="D24" s="33">
        <v>500000</v>
      </c>
      <c r="E24" s="34">
        <v>455000</v>
      </c>
      <c r="F24" s="34">
        <v>0</v>
      </c>
      <c r="G24" s="34">
        <f t="shared" si="0"/>
        <v>455000</v>
      </c>
      <c r="H24" s="58"/>
      <c r="I24" s="36">
        <f t="shared" si="4"/>
        <v>455000</v>
      </c>
      <c r="J24" s="37">
        <f t="shared" si="5"/>
        <v>4.55</v>
      </c>
      <c r="K24" s="38" t="str">
        <f t="shared" si="2"/>
        <v>û</v>
      </c>
      <c r="L24" s="36">
        <v>485000</v>
      </c>
      <c r="M24" s="59"/>
      <c r="AX24" s="7"/>
      <c r="AY24" s="7"/>
    </row>
    <row r="25" spans="1:51" s="6" customFormat="1" ht="23.25" customHeight="1" x14ac:dyDescent="0.2">
      <c r="A25" s="31">
        <v>20</v>
      </c>
      <c r="B25" s="57" t="s">
        <v>52</v>
      </c>
      <c r="C25" s="50"/>
      <c r="D25" s="33">
        <v>500000</v>
      </c>
      <c r="E25" s="34">
        <v>418000</v>
      </c>
      <c r="F25" s="34">
        <v>0</v>
      </c>
      <c r="G25" s="34">
        <f t="shared" si="0"/>
        <v>418000</v>
      </c>
      <c r="H25" s="58"/>
      <c r="I25" s="36">
        <f t="shared" si="4"/>
        <v>418000</v>
      </c>
      <c r="J25" s="37">
        <f t="shared" si="5"/>
        <v>4.18</v>
      </c>
      <c r="K25" s="38" t="str">
        <f t="shared" si="2"/>
        <v>û</v>
      </c>
      <c r="L25" s="36">
        <v>418000</v>
      </c>
      <c r="M25" s="59"/>
      <c r="AX25" s="7"/>
      <c r="AY25" s="7"/>
    </row>
    <row r="26" spans="1:51" s="6" customFormat="1" ht="23.25" customHeight="1" x14ac:dyDescent="0.2">
      <c r="A26" s="31">
        <v>21</v>
      </c>
      <c r="B26" s="49" t="s">
        <v>53</v>
      </c>
      <c r="C26" s="50"/>
      <c r="D26" s="33">
        <v>500000</v>
      </c>
      <c r="E26" s="34">
        <v>0</v>
      </c>
      <c r="F26" s="34">
        <v>0</v>
      </c>
      <c r="G26" s="34">
        <f t="shared" si="0"/>
        <v>0</v>
      </c>
      <c r="H26" s="58"/>
      <c r="I26" s="36">
        <f t="shared" si="4"/>
        <v>0</v>
      </c>
      <c r="J26" s="37">
        <f t="shared" si="5"/>
        <v>0</v>
      </c>
      <c r="K26" s="38" t="str">
        <f t="shared" si="2"/>
        <v>û</v>
      </c>
      <c r="L26" s="39" t="s">
        <v>33</v>
      </c>
      <c r="M26" s="59"/>
      <c r="AX26" s="7"/>
      <c r="AY26" s="7"/>
    </row>
    <row r="27" spans="1:51" s="6" customFormat="1" x14ac:dyDescent="0.2">
      <c r="A27" s="31">
        <v>22</v>
      </c>
      <c r="B27" s="57" t="s">
        <v>54</v>
      </c>
      <c r="C27" s="50"/>
      <c r="D27" s="33">
        <v>500000</v>
      </c>
      <c r="E27" s="34">
        <v>1895500</v>
      </c>
      <c r="F27" s="34">
        <v>0</v>
      </c>
      <c r="G27" s="34">
        <f t="shared" si="0"/>
        <v>1895500</v>
      </c>
      <c r="H27" s="58"/>
      <c r="I27" s="36">
        <f t="shared" si="4"/>
        <v>1895500</v>
      </c>
      <c r="J27" s="37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8" t="str">
        <f t="shared" si="2"/>
        <v>ü</v>
      </c>
      <c r="L27" s="36">
        <v>1158000</v>
      </c>
      <c r="M27" s="59"/>
      <c r="AX27" s="7"/>
      <c r="AY27" s="7"/>
    </row>
    <row r="28" spans="1:51" s="6" customFormat="1" ht="23.25" customHeight="1" x14ac:dyDescent="0.2">
      <c r="A28" s="31">
        <v>23</v>
      </c>
      <c r="B28" s="55" t="s">
        <v>55</v>
      </c>
      <c r="C28" s="56"/>
      <c r="D28" s="33">
        <v>500000</v>
      </c>
      <c r="E28" s="60">
        <v>39259100</v>
      </c>
      <c r="F28" s="34">
        <v>0</v>
      </c>
      <c r="G28" s="34">
        <f t="shared" si="0"/>
        <v>39259100</v>
      </c>
      <c r="H28" s="58"/>
      <c r="I28" s="36">
        <f t="shared" si="4"/>
        <v>39259100</v>
      </c>
      <c r="J28" s="37">
        <f t="shared" si="5"/>
        <v>5</v>
      </c>
      <c r="K28" s="38" t="str">
        <f t="shared" si="2"/>
        <v>ü</v>
      </c>
      <c r="L28" s="36">
        <v>39259100</v>
      </c>
      <c r="M28" s="59"/>
      <c r="AX28" s="7"/>
      <c r="AY28" s="7"/>
    </row>
    <row r="29" spans="1:51" s="6" customFormat="1" ht="23.25" customHeight="1" x14ac:dyDescent="0.2">
      <c r="A29" s="31">
        <v>24</v>
      </c>
      <c r="B29" s="55" t="s">
        <v>56</v>
      </c>
      <c r="C29" s="56"/>
      <c r="D29" s="33">
        <v>500000</v>
      </c>
      <c r="E29" s="34">
        <v>0</v>
      </c>
      <c r="F29" s="34">
        <v>7228982.25</v>
      </c>
      <c r="G29" s="34">
        <f t="shared" si="0"/>
        <v>7228982.25</v>
      </c>
      <c r="H29" s="58"/>
      <c r="I29" s="36">
        <f t="shared" si="4"/>
        <v>7228982.25</v>
      </c>
      <c r="J29" s="37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8" t="str">
        <f t="shared" si="2"/>
        <v>ü</v>
      </c>
      <c r="L29" s="36">
        <v>7228982.25</v>
      </c>
      <c r="M29" s="59"/>
      <c r="AX29" s="7"/>
      <c r="AY29" s="7"/>
    </row>
    <row r="30" spans="1:51" s="6" customFormat="1" ht="23.25" customHeight="1" x14ac:dyDescent="0.2">
      <c r="A30" s="31">
        <v>25</v>
      </c>
      <c r="B30" s="55" t="s">
        <v>57</v>
      </c>
      <c r="C30" s="56"/>
      <c r="D30" s="33">
        <v>500000</v>
      </c>
      <c r="E30" s="34">
        <v>125000</v>
      </c>
      <c r="F30" s="34">
        <v>0</v>
      </c>
      <c r="G30" s="34">
        <f t="shared" si="0"/>
        <v>125000</v>
      </c>
      <c r="H30" s="58"/>
      <c r="I30" s="36">
        <f t="shared" si="4"/>
        <v>125000</v>
      </c>
      <c r="J30" s="37">
        <f t="shared" si="5"/>
        <v>1.25</v>
      </c>
      <c r="K30" s="38" t="str">
        <f t="shared" si="2"/>
        <v>û</v>
      </c>
      <c r="L30" s="36">
        <v>125000</v>
      </c>
      <c r="M30" s="59"/>
      <c r="AX30" s="7"/>
      <c r="AY30" s="7"/>
    </row>
    <row r="31" spans="1:51" s="6" customFormat="1" ht="23.25" customHeight="1" x14ac:dyDescent="0.2">
      <c r="A31" s="31">
        <v>26</v>
      </c>
      <c r="B31" s="55" t="s">
        <v>58</v>
      </c>
      <c r="C31" s="56"/>
      <c r="D31" s="33">
        <v>500000</v>
      </c>
      <c r="E31" s="34">
        <v>0</v>
      </c>
      <c r="F31" s="34">
        <v>462000</v>
      </c>
      <c r="G31" s="34">
        <f t="shared" ref="G31" si="6">SUM(E31:F31)</f>
        <v>462000</v>
      </c>
      <c r="H31" s="58"/>
      <c r="I31" s="36">
        <f t="shared" si="4"/>
        <v>462000</v>
      </c>
      <c r="J31" s="37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4.62</v>
      </c>
      <c r="K31" s="38" t="str">
        <f t="shared" si="2"/>
        <v>û</v>
      </c>
      <c r="L31" s="36">
        <v>462000</v>
      </c>
      <c r="M31" s="59"/>
      <c r="AX31" s="7"/>
      <c r="AY31" s="7"/>
    </row>
    <row r="32" spans="1:51" s="6" customFormat="1" x14ac:dyDescent="0.2">
      <c r="A32" s="31">
        <v>27</v>
      </c>
      <c r="B32" s="55" t="s">
        <v>59</v>
      </c>
      <c r="C32" s="56"/>
      <c r="D32" s="33">
        <v>500000</v>
      </c>
      <c r="E32" s="34">
        <v>59500</v>
      </c>
      <c r="F32" s="34">
        <v>0</v>
      </c>
      <c r="G32" s="34">
        <f t="shared" si="0"/>
        <v>59500</v>
      </c>
      <c r="H32" s="58"/>
      <c r="I32" s="36">
        <f t="shared" si="4"/>
        <v>59500</v>
      </c>
      <c r="J32" s="37">
        <f t="shared" si="5"/>
        <v>1</v>
      </c>
      <c r="K32" s="38" t="str">
        <f t="shared" si="2"/>
        <v>û</v>
      </c>
      <c r="L32" s="39" t="s">
        <v>33</v>
      </c>
      <c r="M32" s="59"/>
      <c r="AX32" s="7"/>
      <c r="AY32" s="7"/>
    </row>
    <row r="33" spans="1:51" s="6" customFormat="1" ht="25.5" customHeight="1" x14ac:dyDescent="0.2">
      <c r="A33" s="61" t="s">
        <v>60</v>
      </c>
      <c r="B33" s="62"/>
      <c r="C33" s="63"/>
      <c r="D33" s="64">
        <v>650000</v>
      </c>
      <c r="E33" s="65">
        <f>SUM(E6:E32)</f>
        <v>45115276</v>
      </c>
      <c r="F33" s="65">
        <f>SUM(F6:F32)</f>
        <v>97818165.870000005</v>
      </c>
      <c r="G33" s="65">
        <f>SUM(E33:F33)</f>
        <v>142933441.87</v>
      </c>
      <c r="H33" s="66">
        <f>SUM(H6:H21)</f>
        <v>889</v>
      </c>
      <c r="I33" s="67">
        <f>IFERROR(ROUND((G33/H33),2),0)</f>
        <v>160780.01999999999</v>
      </c>
      <c r="J33" s="68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1</v>
      </c>
      <c r="K33" s="69" t="str">
        <f t="shared" si="2"/>
        <v>û</v>
      </c>
      <c r="L33" s="70"/>
      <c r="M33" s="70"/>
      <c r="AX33" s="7"/>
      <c r="AY33" s="7"/>
    </row>
    <row r="34" spans="1:51" s="6" customFormat="1" x14ac:dyDescent="0.2"/>
    <row r="35" spans="1:51" s="6" customFormat="1" ht="27.75" x14ac:dyDescent="0.2">
      <c r="A35" s="71" t="s">
        <v>61</v>
      </c>
      <c r="B35" s="72"/>
      <c r="C35" s="73" t="s">
        <v>62</v>
      </c>
      <c r="D35" s="74"/>
      <c r="E35" s="74"/>
      <c r="F35" s="74"/>
      <c r="G35" s="74"/>
      <c r="H35" s="75"/>
      <c r="I35" s="76" t="s">
        <v>2</v>
      </c>
      <c r="J35" s="76" t="s">
        <v>63</v>
      </c>
      <c r="K35" s="76" t="s">
        <v>17</v>
      </c>
      <c r="L35" s="77" t="s">
        <v>18</v>
      </c>
      <c r="M35" s="78" t="s">
        <v>19</v>
      </c>
    </row>
    <row r="36" spans="1:51" s="6" customFormat="1" ht="21" customHeight="1" x14ac:dyDescent="0.4">
      <c r="A36" s="71"/>
      <c r="B36" s="72"/>
      <c r="C36" s="79"/>
      <c r="D36" s="80"/>
      <c r="E36" s="80"/>
      <c r="F36" s="80"/>
      <c r="G36" s="80"/>
      <c r="H36" s="81"/>
      <c r="I36" s="82">
        <v>2</v>
      </c>
      <c r="J36" s="83">
        <v>2</v>
      </c>
      <c r="K36" s="38" t="str">
        <f t="shared" ref="K36" si="7">IF(J36=5,"ü","û")</f>
        <v>û</v>
      </c>
      <c r="L36" s="84">
        <v>1</v>
      </c>
      <c r="M36" s="85"/>
    </row>
    <row r="37" spans="1:51" s="6" customFormat="1" x14ac:dyDescent="0.2"/>
    <row r="38" spans="1:51" s="6" customFormat="1" x14ac:dyDescent="0.2"/>
    <row r="39" spans="1:51" s="6" customFormat="1" x14ac:dyDescent="0.2"/>
    <row r="40" spans="1:51" s="6" customFormat="1" x14ac:dyDescent="0.2"/>
    <row r="41" spans="1:51" s="6" customFormat="1" x14ac:dyDescent="0.2"/>
    <row r="42" spans="1:51" s="6" customFormat="1" x14ac:dyDescent="0.2"/>
    <row r="43" spans="1:51" s="6" customFormat="1" x14ac:dyDescent="0.2"/>
    <row r="44" spans="1:51" s="6" customFormat="1" x14ac:dyDescent="0.2"/>
    <row r="45" spans="1:51" s="6" customFormat="1" x14ac:dyDescent="0.2"/>
    <row r="46" spans="1:51" s="6" customFormat="1" x14ac:dyDescent="0.2"/>
    <row r="47" spans="1:51" s="6" customFormat="1" x14ac:dyDescent="0.2"/>
    <row r="48" spans="1:51" s="6" customFormat="1" x14ac:dyDescent="0.2"/>
    <row r="49" spans="1:9" s="6" customFormat="1" x14ac:dyDescent="0.2"/>
    <row r="50" spans="1:9" s="6" customFormat="1" x14ac:dyDescent="0.2">
      <c r="A50" s="6" t="str">
        <f t="shared" ref="A50:I65" si="8">A4</f>
        <v>ลำดับ</v>
      </c>
      <c r="B50" s="6" t="str">
        <f t="shared" si="8"/>
        <v>หน่วยงาน</v>
      </c>
      <c r="C50" s="6">
        <f t="shared" si="8"/>
        <v>0</v>
      </c>
      <c r="D50" s="6" t="str">
        <f t="shared" si="8"/>
        <v>เป้าหมาย</v>
      </c>
      <c r="E50" s="6" t="str">
        <f t="shared" si="8"/>
        <v>งบรายได้จากโครงการจัดหารายได้</v>
      </c>
      <c r="F50" s="6">
        <f t="shared" si="8"/>
        <v>0</v>
      </c>
      <c r="G50" s="6">
        <f t="shared" si="8"/>
        <v>0</v>
      </c>
      <c r="H50" s="6" t="str">
        <f t="shared" si="8"/>
        <v>จำนวนอาจารย์ประจำทั้งหมด (เฉพาะที่ปฏิบัติงานจริง)</v>
      </c>
      <c r="I50" s="6" t="str">
        <f t="shared" si="8"/>
        <v>เฉลี่ยต่อคน / บาท</v>
      </c>
    </row>
    <row r="51" spans="1:9" s="6" customFormat="1" x14ac:dyDescent="0.2">
      <c r="A51" s="6">
        <f t="shared" si="8"/>
        <v>0</v>
      </c>
      <c r="B51" s="6">
        <f t="shared" si="8"/>
        <v>0</v>
      </c>
      <c r="C51" s="6" t="s">
        <v>11</v>
      </c>
      <c r="D51" s="6">
        <f t="shared" si="8"/>
        <v>0</v>
      </c>
      <c r="E51" s="6" t="str">
        <f t="shared" si="8"/>
        <v>ด้านการบริการวิชาการ</v>
      </c>
      <c r="F51" s="6" t="str">
        <f t="shared" si="8"/>
        <v>ด้านวิจัย</v>
      </c>
      <c r="G51" s="6" t="s">
        <v>13</v>
      </c>
      <c r="H51" s="6" t="s">
        <v>64</v>
      </c>
      <c r="I51" s="6" t="s">
        <v>65</v>
      </c>
    </row>
    <row r="52" spans="1:9" s="6" customFormat="1" x14ac:dyDescent="0.2">
      <c r="A52" s="6">
        <f t="shared" si="8"/>
        <v>1</v>
      </c>
      <c r="B52" s="6" t="str">
        <f t="shared" si="8"/>
        <v>1) คณะครุศาสตร์</v>
      </c>
      <c r="C52" s="6" t="s">
        <v>66</v>
      </c>
      <c r="D52" s="6">
        <f t="shared" si="8"/>
        <v>25000</v>
      </c>
      <c r="E52" s="6">
        <f t="shared" si="8"/>
        <v>0</v>
      </c>
      <c r="F52" s="6">
        <f t="shared" si="8"/>
        <v>758000</v>
      </c>
      <c r="G52" s="6">
        <f t="shared" si="8"/>
        <v>758000</v>
      </c>
      <c r="H52" s="6">
        <f t="shared" si="8"/>
        <v>55</v>
      </c>
      <c r="I52" s="6">
        <f t="shared" si="8"/>
        <v>13781.82</v>
      </c>
    </row>
    <row r="53" spans="1:9" s="6" customFormat="1" x14ac:dyDescent="0.2">
      <c r="A53" s="6">
        <f t="shared" si="8"/>
        <v>2</v>
      </c>
      <c r="B53" s="6" t="str">
        <f t="shared" si="8"/>
        <v>2) คณะวิทยาศาสตร์และเทคโนโลยี</v>
      </c>
      <c r="C53" s="6" t="s">
        <v>67</v>
      </c>
      <c r="D53" s="6">
        <f t="shared" si="8"/>
        <v>25000</v>
      </c>
      <c r="E53" s="6">
        <f t="shared" si="8"/>
        <v>149880</v>
      </c>
      <c r="F53" s="6">
        <f t="shared" si="8"/>
        <v>4952742.62</v>
      </c>
      <c r="G53" s="6">
        <f t="shared" si="8"/>
        <v>5102622.62</v>
      </c>
      <c r="H53" s="6">
        <f t="shared" si="8"/>
        <v>104</v>
      </c>
      <c r="I53" s="6">
        <f t="shared" si="8"/>
        <v>49063.68</v>
      </c>
    </row>
    <row r="54" spans="1:9" s="6" customFormat="1" x14ac:dyDescent="0.2">
      <c r="A54" s="6">
        <f t="shared" si="8"/>
        <v>3</v>
      </c>
      <c r="B54" s="6" t="str">
        <f t="shared" si="8"/>
        <v>3) คณะมนุษยศาสตร์และสังคมศาสตร์</v>
      </c>
      <c r="C54" s="6" t="s">
        <v>68</v>
      </c>
      <c r="D54" s="6">
        <f t="shared" si="8"/>
        <v>25000</v>
      </c>
      <c r="E54" s="6">
        <f t="shared" si="8"/>
        <v>0</v>
      </c>
      <c r="F54" s="6">
        <f t="shared" si="8"/>
        <v>0</v>
      </c>
      <c r="G54" s="6">
        <f t="shared" si="8"/>
        <v>0</v>
      </c>
      <c r="H54" s="6">
        <f t="shared" si="8"/>
        <v>51</v>
      </c>
      <c r="I54" s="6">
        <f t="shared" si="8"/>
        <v>0</v>
      </c>
    </row>
    <row r="55" spans="1:9" s="6" customFormat="1" x14ac:dyDescent="0.2">
      <c r="A55" s="6">
        <f t="shared" si="8"/>
        <v>4</v>
      </c>
      <c r="B55" s="6" t="str">
        <f t="shared" si="8"/>
        <v>4) คณะวิทยาการจัดการ</v>
      </c>
      <c r="C55" s="6" t="s">
        <v>69</v>
      </c>
      <c r="D55" s="6">
        <f t="shared" si="8"/>
        <v>25000</v>
      </c>
      <c r="E55" s="6">
        <f t="shared" si="8"/>
        <v>0</v>
      </c>
      <c r="F55" s="6">
        <f t="shared" si="8"/>
        <v>1034000</v>
      </c>
      <c r="G55" s="6">
        <f t="shared" si="8"/>
        <v>1034000</v>
      </c>
      <c r="H55" s="6">
        <f t="shared" si="8"/>
        <v>55</v>
      </c>
      <c r="I55" s="6">
        <f t="shared" si="8"/>
        <v>18800</v>
      </c>
    </row>
    <row r="56" spans="1:9" s="6" customFormat="1" x14ac:dyDescent="0.2">
      <c r="A56" s="6">
        <f t="shared" si="8"/>
        <v>5</v>
      </c>
      <c r="B56" s="6" t="str">
        <f t="shared" si="8"/>
        <v>5) คณะเทคโนโลยีอุตสาหกรรม</v>
      </c>
      <c r="C56" s="6" t="s">
        <v>70</v>
      </c>
      <c r="D56" s="6">
        <f t="shared" si="8"/>
        <v>25000</v>
      </c>
      <c r="E56" s="6">
        <f t="shared" si="8"/>
        <v>0</v>
      </c>
      <c r="F56" s="6">
        <f t="shared" si="8"/>
        <v>1287892.2</v>
      </c>
      <c r="G56" s="6">
        <f t="shared" si="8"/>
        <v>1287892.2</v>
      </c>
      <c r="H56" s="6">
        <f t="shared" si="8"/>
        <v>55</v>
      </c>
      <c r="I56" s="6">
        <f t="shared" si="8"/>
        <v>23416.22</v>
      </c>
    </row>
    <row r="57" spans="1:9" s="6" customFormat="1" x14ac:dyDescent="0.2">
      <c r="A57" s="6">
        <f t="shared" si="8"/>
        <v>6</v>
      </c>
      <c r="B57" s="6" t="str">
        <f t="shared" si="8"/>
        <v>6) คณะศิลปกรรมศาสตร์</v>
      </c>
      <c r="C57" s="6" t="s">
        <v>71</v>
      </c>
      <c r="D57" s="6">
        <f t="shared" si="8"/>
        <v>25000</v>
      </c>
      <c r="E57" s="6">
        <f t="shared" si="8"/>
        <v>119000</v>
      </c>
      <c r="F57" s="6">
        <f t="shared" si="8"/>
        <v>0</v>
      </c>
      <c r="G57" s="6">
        <f t="shared" si="8"/>
        <v>119000</v>
      </c>
      <c r="H57" s="6">
        <f t="shared" si="8"/>
        <v>47</v>
      </c>
      <c r="I57" s="6">
        <f t="shared" si="8"/>
        <v>2531.91</v>
      </c>
    </row>
    <row r="58" spans="1:9" s="6" customFormat="1" x14ac:dyDescent="0.2">
      <c r="A58" s="6">
        <f t="shared" si="8"/>
        <v>7</v>
      </c>
      <c r="B58" s="6" t="str">
        <f t="shared" si="8"/>
        <v>7)  บัณฑิตวิทยาลัย</v>
      </c>
      <c r="C58" s="6" t="s">
        <v>72</v>
      </c>
      <c r="D58" s="6">
        <f t="shared" si="8"/>
        <v>25000</v>
      </c>
      <c r="E58" s="6">
        <f t="shared" si="8"/>
        <v>745000</v>
      </c>
      <c r="F58" s="6">
        <f t="shared" si="8"/>
        <v>22736319.399999999</v>
      </c>
      <c r="G58" s="6">
        <f t="shared" si="8"/>
        <v>23481319.399999999</v>
      </c>
      <c r="H58" s="6">
        <f t="shared" si="8"/>
        <v>70</v>
      </c>
      <c r="I58" s="6">
        <f t="shared" si="8"/>
        <v>335447.42</v>
      </c>
    </row>
    <row r="59" spans="1:9" s="6" customFormat="1" x14ac:dyDescent="0.2">
      <c r="A59" s="6">
        <f t="shared" si="8"/>
        <v>8</v>
      </c>
      <c r="B59" s="6" t="str">
        <f t="shared" si="8"/>
        <v>8)  วิทยาลัยนวัตกรรมและการจัดการ</v>
      </c>
      <c r="C59" s="6" t="s">
        <v>73</v>
      </c>
      <c r="D59" s="6">
        <f t="shared" si="8"/>
        <v>25000</v>
      </c>
      <c r="E59" s="6">
        <f t="shared" si="8"/>
        <v>596000</v>
      </c>
      <c r="F59" s="6">
        <f t="shared" si="8"/>
        <v>6561024</v>
      </c>
      <c r="G59" s="6">
        <f t="shared" si="8"/>
        <v>7157024</v>
      </c>
      <c r="H59" s="6">
        <f t="shared" si="8"/>
        <v>93</v>
      </c>
      <c r="I59" s="6">
        <f t="shared" si="8"/>
        <v>76957.25</v>
      </c>
    </row>
    <row r="60" spans="1:9" s="6" customFormat="1" x14ac:dyDescent="0.2">
      <c r="A60" s="6">
        <f t="shared" si="8"/>
        <v>9</v>
      </c>
      <c r="B60" s="6" t="str">
        <f t="shared" si="8"/>
        <v>9) วิทยาลัยพยาบาลและสุขภาพ</v>
      </c>
      <c r="C60" s="6" t="s">
        <v>74</v>
      </c>
      <c r="D60" s="6">
        <f t="shared" si="8"/>
        <v>25000</v>
      </c>
      <c r="E60" s="6">
        <f t="shared" si="8"/>
        <v>0</v>
      </c>
      <c r="F60" s="6">
        <f t="shared" si="8"/>
        <v>714000</v>
      </c>
      <c r="G60" s="6">
        <f t="shared" si="8"/>
        <v>714000</v>
      </c>
      <c r="H60" s="6">
        <f t="shared" si="8"/>
        <v>48</v>
      </c>
      <c r="I60" s="6">
        <f t="shared" si="8"/>
        <v>14875</v>
      </c>
    </row>
    <row r="61" spans="1:9" s="6" customFormat="1" x14ac:dyDescent="0.2">
      <c r="A61" s="6">
        <f t="shared" si="8"/>
        <v>10</v>
      </c>
      <c r="B61" s="6" t="str">
        <f t="shared" si="8"/>
        <v>10) วิทยาลัยสหเวชศาสตร์</v>
      </c>
      <c r="C61" s="6" t="s">
        <v>75</v>
      </c>
      <c r="D61" s="6">
        <f t="shared" si="8"/>
        <v>25000</v>
      </c>
      <c r="E61" s="6">
        <f t="shared" si="8"/>
        <v>0</v>
      </c>
      <c r="F61" s="6">
        <f t="shared" si="8"/>
        <v>12271095</v>
      </c>
      <c r="G61" s="6">
        <f t="shared" si="8"/>
        <v>12271095</v>
      </c>
      <c r="H61" s="6">
        <f t="shared" si="8"/>
        <v>61</v>
      </c>
      <c r="I61" s="6">
        <f t="shared" si="8"/>
        <v>201165.49</v>
      </c>
    </row>
    <row r="62" spans="1:9" s="6" customFormat="1" x14ac:dyDescent="0.2">
      <c r="A62" s="6">
        <f t="shared" si="8"/>
        <v>11</v>
      </c>
      <c r="B62" s="6" t="str">
        <f t="shared" si="8"/>
        <v xml:space="preserve">11) วิทยาลัยโลจิสติกส์และซัพพลายเชน </v>
      </c>
      <c r="C62" s="6" t="s">
        <v>76</v>
      </c>
      <c r="D62" s="6">
        <f t="shared" si="8"/>
        <v>25000</v>
      </c>
      <c r="E62" s="6">
        <f t="shared" si="8"/>
        <v>0</v>
      </c>
      <c r="F62" s="6">
        <f t="shared" si="8"/>
        <v>7043370</v>
      </c>
      <c r="G62" s="6">
        <f t="shared" si="8"/>
        <v>7043370</v>
      </c>
      <c r="H62" s="6">
        <f t="shared" si="8"/>
        <v>53</v>
      </c>
      <c r="I62" s="6">
        <f t="shared" si="8"/>
        <v>132893.76999999999</v>
      </c>
    </row>
    <row r="63" spans="1:9" s="6" customFormat="1" x14ac:dyDescent="0.2">
      <c r="A63" s="6">
        <f t="shared" si="8"/>
        <v>12</v>
      </c>
      <c r="B63" s="6" t="str">
        <f t="shared" si="8"/>
        <v>12) วิทยาลัยสถาปัตยกรรมศาสตร์</v>
      </c>
      <c r="C63" s="6" t="s">
        <v>77</v>
      </c>
      <c r="D63" s="6">
        <f t="shared" si="8"/>
        <v>25000</v>
      </c>
      <c r="E63" s="6">
        <f t="shared" si="8"/>
        <v>0</v>
      </c>
      <c r="F63" s="6">
        <f t="shared" si="8"/>
        <v>1669773</v>
      </c>
      <c r="G63" s="6">
        <f t="shared" si="8"/>
        <v>1669773</v>
      </c>
      <c r="H63" s="6">
        <f t="shared" si="8"/>
        <v>11</v>
      </c>
      <c r="I63" s="6">
        <f t="shared" si="8"/>
        <v>151797.54999999999</v>
      </c>
    </row>
    <row r="64" spans="1:9" s="6" customFormat="1" x14ac:dyDescent="0.2">
      <c r="A64" s="6">
        <f t="shared" si="8"/>
        <v>13</v>
      </c>
      <c r="B64" s="6" t="str">
        <f t="shared" si="8"/>
        <v>13) วิทยาลัยการเมืองและการปกครอง</v>
      </c>
      <c r="C64" s="6" t="s">
        <v>78</v>
      </c>
      <c r="D64" s="6">
        <f t="shared" si="8"/>
        <v>25000</v>
      </c>
      <c r="E64" s="6">
        <f t="shared" si="8"/>
        <v>0</v>
      </c>
      <c r="F64" s="6">
        <f t="shared" si="8"/>
        <v>239550.6</v>
      </c>
      <c r="G64" s="6">
        <f t="shared" si="8"/>
        <v>239550.6</v>
      </c>
      <c r="H64" s="6">
        <f t="shared" si="8"/>
        <v>58</v>
      </c>
      <c r="I64" s="6">
        <f t="shared" si="8"/>
        <v>4130.18</v>
      </c>
    </row>
    <row r="65" spans="1:9" s="6" customFormat="1" x14ac:dyDescent="0.2">
      <c r="A65" s="6">
        <f t="shared" si="8"/>
        <v>14</v>
      </c>
      <c r="B65" s="6" t="str">
        <f t="shared" si="8"/>
        <v>14) วิทยาลัยการจัดการอุตสาหกรรมบริการ</v>
      </c>
      <c r="C65" s="6" t="s">
        <v>79</v>
      </c>
      <c r="D65" s="6">
        <f t="shared" si="8"/>
        <v>25000</v>
      </c>
      <c r="E65" s="6">
        <f t="shared" si="8"/>
        <v>258420</v>
      </c>
      <c r="F65" s="6">
        <f t="shared" si="8"/>
        <v>5729896.7999999998</v>
      </c>
      <c r="G65" s="6">
        <f t="shared" si="8"/>
        <v>5988316.7999999998</v>
      </c>
      <c r="H65" s="6">
        <f t="shared" si="8"/>
        <v>64</v>
      </c>
      <c r="I65" s="6">
        <f t="shared" si="8"/>
        <v>93567.45</v>
      </c>
    </row>
    <row r="66" spans="1:9" s="6" customFormat="1" x14ac:dyDescent="0.2">
      <c r="A66" s="6">
        <f t="shared" ref="A66:I67" si="9">A20</f>
        <v>15</v>
      </c>
      <c r="B66" s="6" t="str">
        <f t="shared" si="9"/>
        <v>15) วิทยาลัยนิเทศศาสตร์</v>
      </c>
      <c r="C66" s="6" t="s">
        <v>80</v>
      </c>
      <c r="D66" s="6">
        <f t="shared" si="9"/>
        <v>25000</v>
      </c>
      <c r="E66" s="6">
        <f t="shared" si="9"/>
        <v>0</v>
      </c>
      <c r="F66" s="6">
        <f t="shared" si="9"/>
        <v>0</v>
      </c>
      <c r="G66" s="6">
        <f t="shared" si="9"/>
        <v>0</v>
      </c>
      <c r="H66" s="6">
        <f t="shared" si="9"/>
        <v>43</v>
      </c>
      <c r="I66" s="6">
        <f t="shared" si="9"/>
        <v>0</v>
      </c>
    </row>
    <row r="67" spans="1:9" s="6" customFormat="1" x14ac:dyDescent="0.2">
      <c r="A67" s="6">
        <f t="shared" si="9"/>
        <v>16</v>
      </c>
      <c r="B67" s="6" t="str">
        <f t="shared" si="9"/>
        <v>16) ศูนย์การศึกษา จ. อุดรธานี</v>
      </c>
      <c r="C67" s="6" t="s">
        <v>81</v>
      </c>
      <c r="D67" s="6">
        <f t="shared" si="9"/>
        <v>25000</v>
      </c>
      <c r="E67" s="6">
        <f t="shared" si="9"/>
        <v>573676</v>
      </c>
      <c r="F67" s="6">
        <f t="shared" si="9"/>
        <v>173020</v>
      </c>
      <c r="G67" s="6">
        <f t="shared" si="9"/>
        <v>746696</v>
      </c>
      <c r="H67" s="6">
        <f t="shared" si="9"/>
        <v>21</v>
      </c>
      <c r="I67" s="6">
        <f t="shared" si="9"/>
        <v>35556.949999999997</v>
      </c>
    </row>
    <row r="68" spans="1:9" s="6" customFormat="1" x14ac:dyDescent="0.2">
      <c r="C68" s="6" t="s">
        <v>42</v>
      </c>
      <c r="D68" s="86">
        <f t="shared" ref="D68:I68" si="10">D33</f>
        <v>650000</v>
      </c>
      <c r="E68" s="86">
        <f t="shared" si="10"/>
        <v>45115276</v>
      </c>
      <c r="F68" s="86">
        <f t="shared" si="10"/>
        <v>97818165.870000005</v>
      </c>
      <c r="G68" s="86">
        <f t="shared" si="10"/>
        <v>142933441.87</v>
      </c>
      <c r="H68" s="86">
        <f t="shared" si="10"/>
        <v>889</v>
      </c>
      <c r="I68" s="86">
        <f t="shared" si="10"/>
        <v>160780.01999999999</v>
      </c>
    </row>
    <row r="69" spans="1:9" s="6" customFormat="1" x14ac:dyDescent="0.2"/>
    <row r="70" spans="1:9" s="6" customFormat="1" x14ac:dyDescent="0.2"/>
    <row r="71" spans="1:9" s="6" customFormat="1" x14ac:dyDescent="0.2">
      <c r="C71" s="6" t="s">
        <v>11</v>
      </c>
      <c r="G71" s="6" t="s">
        <v>13</v>
      </c>
    </row>
    <row r="72" spans="1:9" s="6" customFormat="1" x14ac:dyDescent="0.2">
      <c r="B72" s="6" t="str">
        <f t="shared" ref="B72:I82" si="11">B22</f>
        <v>17) สำนักงานอธิการบดี</v>
      </c>
      <c r="C72" s="6" t="s">
        <v>82</v>
      </c>
      <c r="D72" s="6">
        <f t="shared" si="11"/>
        <v>500000</v>
      </c>
      <c r="E72" s="6">
        <f t="shared" si="11"/>
        <v>461200</v>
      </c>
      <c r="F72" s="6">
        <f t="shared" si="11"/>
        <v>0</v>
      </c>
      <c r="G72" s="6">
        <f t="shared" si="11"/>
        <v>461200</v>
      </c>
      <c r="H72" s="6">
        <f t="shared" si="11"/>
        <v>0</v>
      </c>
      <c r="I72" s="6">
        <f t="shared" si="11"/>
        <v>461200</v>
      </c>
    </row>
    <row r="73" spans="1:9" s="6" customFormat="1" x14ac:dyDescent="0.2">
      <c r="B73" s="6" t="str">
        <f t="shared" si="11"/>
        <v>18) สำนักวิทยบริการและเทคโนโลยีฯ</v>
      </c>
      <c r="C73" s="6" t="s">
        <v>83</v>
      </c>
      <c r="D73" s="6">
        <f t="shared" si="11"/>
        <v>500000</v>
      </c>
      <c r="E73" s="6">
        <f t="shared" si="11"/>
        <v>0</v>
      </c>
      <c r="F73" s="6">
        <f t="shared" si="11"/>
        <v>24956500</v>
      </c>
      <c r="G73" s="6">
        <f t="shared" si="11"/>
        <v>24956500</v>
      </c>
      <c r="H73" s="6">
        <f t="shared" si="11"/>
        <v>0</v>
      </c>
      <c r="I73" s="6">
        <f t="shared" si="11"/>
        <v>24956500</v>
      </c>
    </row>
    <row r="74" spans="1:9" s="6" customFormat="1" x14ac:dyDescent="0.2">
      <c r="B74" s="6" t="str">
        <f t="shared" si="11"/>
        <v>19) สำนักศิลปะและวัฒนธรรม</v>
      </c>
      <c r="C74" s="6" t="s">
        <v>84</v>
      </c>
      <c r="D74" s="6">
        <f t="shared" si="11"/>
        <v>500000</v>
      </c>
      <c r="E74" s="6">
        <f t="shared" si="11"/>
        <v>455000</v>
      </c>
      <c r="F74" s="6">
        <f t="shared" si="11"/>
        <v>0</v>
      </c>
      <c r="G74" s="6">
        <f t="shared" si="11"/>
        <v>455000</v>
      </c>
      <c r="H74" s="6">
        <f t="shared" si="11"/>
        <v>0</v>
      </c>
      <c r="I74" s="6">
        <f t="shared" si="11"/>
        <v>455000</v>
      </c>
    </row>
    <row r="75" spans="1:9" s="6" customFormat="1" x14ac:dyDescent="0.2">
      <c r="B75" s="6" t="str">
        <f t="shared" si="11"/>
        <v>20) สถาบันวิจัยและพัฒนา</v>
      </c>
      <c r="C75" s="6" t="s">
        <v>85</v>
      </c>
      <c r="D75" s="6">
        <f t="shared" si="11"/>
        <v>500000</v>
      </c>
      <c r="E75" s="6">
        <f t="shared" si="11"/>
        <v>418000</v>
      </c>
      <c r="F75" s="6">
        <f t="shared" si="11"/>
        <v>0</v>
      </c>
      <c r="G75" s="6">
        <f t="shared" si="11"/>
        <v>418000</v>
      </c>
      <c r="H75" s="6">
        <f t="shared" si="11"/>
        <v>0</v>
      </c>
      <c r="I75" s="6">
        <f t="shared" si="11"/>
        <v>418000</v>
      </c>
    </row>
    <row r="76" spans="1:9" s="6" customFormat="1" x14ac:dyDescent="0.2">
      <c r="B76" s="6" t="str">
        <f t="shared" si="11"/>
        <v>21) สำนักวิชาการศึกษาทั่วไปฯ</v>
      </c>
      <c r="C76" s="6" t="s">
        <v>86</v>
      </c>
      <c r="D76" s="6">
        <f t="shared" si="11"/>
        <v>500000</v>
      </c>
      <c r="E76" s="6">
        <f t="shared" si="11"/>
        <v>0</v>
      </c>
      <c r="F76" s="6">
        <f t="shared" si="11"/>
        <v>0</v>
      </c>
      <c r="G76" s="6">
        <f t="shared" si="11"/>
        <v>0</v>
      </c>
      <c r="H76" s="6">
        <f t="shared" si="11"/>
        <v>0</v>
      </c>
      <c r="I76" s="6">
        <f t="shared" si="11"/>
        <v>0</v>
      </c>
    </row>
    <row r="77" spans="1:9" s="6" customFormat="1" x14ac:dyDescent="0.2">
      <c r="B77" s="6" t="str">
        <f t="shared" si="11"/>
        <v>22) สสสร.</v>
      </c>
      <c r="C77" s="6" t="s">
        <v>87</v>
      </c>
      <c r="D77" s="6">
        <f t="shared" si="11"/>
        <v>500000</v>
      </c>
      <c r="E77" s="6">
        <f t="shared" si="11"/>
        <v>1895500</v>
      </c>
      <c r="F77" s="6">
        <f t="shared" si="11"/>
        <v>0</v>
      </c>
      <c r="G77" s="6">
        <f t="shared" si="11"/>
        <v>1895500</v>
      </c>
      <c r="H77" s="6">
        <f t="shared" si="11"/>
        <v>0</v>
      </c>
      <c r="I77" s="6">
        <f t="shared" si="11"/>
        <v>1895500</v>
      </c>
    </row>
    <row r="78" spans="1:9" s="6" customFormat="1" x14ac:dyDescent="0.2">
      <c r="B78" s="6" t="str">
        <f t="shared" si="11"/>
        <v>24) สำนักทรัพย์สินและรายได้</v>
      </c>
      <c r="C78" s="6" t="s">
        <v>88</v>
      </c>
      <c r="D78" s="6">
        <f t="shared" si="11"/>
        <v>500000</v>
      </c>
      <c r="E78" s="6">
        <f t="shared" si="11"/>
        <v>39259100</v>
      </c>
      <c r="F78" s="6">
        <f t="shared" si="11"/>
        <v>0</v>
      </c>
      <c r="G78" s="6">
        <f t="shared" si="11"/>
        <v>39259100</v>
      </c>
      <c r="H78" s="6">
        <f t="shared" si="11"/>
        <v>0</v>
      </c>
      <c r="I78" s="6">
        <f t="shared" si="11"/>
        <v>39259100</v>
      </c>
    </row>
    <row r="79" spans="1:9" s="6" customFormat="1" x14ac:dyDescent="0.2">
      <c r="B79" s="6" t="str">
        <f t="shared" si="11"/>
        <v>26) วิทยาเขตนครปฐม</v>
      </c>
      <c r="C79" s="6" t="s">
        <v>89</v>
      </c>
      <c r="D79" s="6">
        <f t="shared" si="11"/>
        <v>500000</v>
      </c>
      <c r="E79" s="6">
        <f t="shared" si="11"/>
        <v>0</v>
      </c>
      <c r="F79" s="6">
        <f t="shared" si="11"/>
        <v>7228982.25</v>
      </c>
      <c r="G79" s="6">
        <f t="shared" si="11"/>
        <v>7228982.25</v>
      </c>
      <c r="H79" s="6">
        <f t="shared" si="11"/>
        <v>0</v>
      </c>
      <c r="I79" s="6">
        <f t="shared" si="11"/>
        <v>7228982.25</v>
      </c>
    </row>
    <row r="80" spans="1:9" s="6" customFormat="1" x14ac:dyDescent="0.2">
      <c r="B80" s="6" t="str">
        <f t="shared" si="11"/>
        <v>27) ศูนย์การศึกษา จ.สุมทรสงคราม</v>
      </c>
      <c r="C80" s="6" t="s">
        <v>90</v>
      </c>
      <c r="D80" s="6">
        <f t="shared" si="11"/>
        <v>500000</v>
      </c>
      <c r="E80" s="6">
        <f t="shared" si="11"/>
        <v>125000</v>
      </c>
      <c r="F80" s="6">
        <f t="shared" si="11"/>
        <v>0</v>
      </c>
      <c r="G80" s="6">
        <f t="shared" si="11"/>
        <v>125000</v>
      </c>
      <c r="H80" s="6">
        <f t="shared" si="11"/>
        <v>0</v>
      </c>
      <c r="I80" s="6">
        <f t="shared" si="11"/>
        <v>125000</v>
      </c>
    </row>
    <row r="81" spans="2:9" s="6" customFormat="1" x14ac:dyDescent="0.2">
      <c r="B81" s="6" t="str">
        <f t="shared" si="11"/>
        <v>28) ศูนย์การศึกษา จ.ระนอง</v>
      </c>
      <c r="C81" s="6" t="s">
        <v>91</v>
      </c>
      <c r="D81" s="6">
        <f t="shared" si="11"/>
        <v>500000</v>
      </c>
      <c r="E81" s="6">
        <f t="shared" si="11"/>
        <v>0</v>
      </c>
      <c r="F81" s="6">
        <f t="shared" si="11"/>
        <v>462000</v>
      </c>
      <c r="G81" s="6">
        <f t="shared" si="11"/>
        <v>462000</v>
      </c>
      <c r="H81" s="6">
        <f t="shared" si="11"/>
        <v>0</v>
      </c>
      <c r="I81" s="6">
        <f t="shared" si="11"/>
        <v>462000</v>
      </c>
    </row>
    <row r="82" spans="2:9" s="6" customFormat="1" x14ac:dyDescent="0.2">
      <c r="B82" s="6" t="str">
        <f t="shared" si="11"/>
        <v>29) ศูนย์แห่งความเป็นเลิศในการดูแลผู้สูงอายุ</v>
      </c>
      <c r="C82" s="6" t="s">
        <v>92</v>
      </c>
      <c r="D82" s="6">
        <f t="shared" si="11"/>
        <v>500000</v>
      </c>
      <c r="E82" s="6">
        <f t="shared" si="11"/>
        <v>59500</v>
      </c>
      <c r="F82" s="6">
        <f t="shared" si="11"/>
        <v>0</v>
      </c>
      <c r="G82" s="6">
        <f t="shared" si="11"/>
        <v>59500</v>
      </c>
      <c r="H82" s="6">
        <f t="shared" si="11"/>
        <v>0</v>
      </c>
      <c r="I82" s="6">
        <f t="shared" si="11"/>
        <v>59500</v>
      </c>
    </row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J33" sqref="J33"/>
      <selection pane="bottomLeft" activeCell="J33" sqref="J33"/>
    </sheetView>
  </sheetViews>
  <sheetFormatPr defaultColWidth="9" defaultRowHeight="24" x14ac:dyDescent="0.2"/>
  <cols>
    <col min="1" max="1" width="9" style="121"/>
    <col min="2" max="2" width="31.5" style="121" customWidth="1"/>
    <col min="3" max="3" width="52" style="121" customWidth="1"/>
    <col min="4" max="4" width="19.25" style="121" customWidth="1"/>
    <col min="5" max="5" width="19" style="121" customWidth="1"/>
    <col min="6" max="6" width="19.125" style="121" customWidth="1"/>
    <col min="7" max="48" width="9" style="30"/>
    <col min="49" max="16384" width="9" style="121"/>
  </cols>
  <sheetData>
    <row r="1" spans="1:7" ht="30.75" x14ac:dyDescent="0.2">
      <c r="A1" s="87"/>
      <c r="B1" s="88" t="s">
        <v>93</v>
      </c>
      <c r="C1" s="89" t="s">
        <v>1</v>
      </c>
      <c r="D1" s="89"/>
      <c r="E1" s="90" t="s">
        <v>2</v>
      </c>
      <c r="F1" s="91"/>
      <c r="G1" s="92"/>
    </row>
    <row r="2" spans="1:7" ht="30.75" x14ac:dyDescent="0.2">
      <c r="A2" s="93"/>
      <c r="B2" s="94" t="s">
        <v>3</v>
      </c>
      <c r="C2" s="95" t="s">
        <v>4</v>
      </c>
      <c r="D2" s="96"/>
      <c r="E2" s="9" t="s">
        <v>5</v>
      </c>
      <c r="F2" s="13"/>
      <c r="G2" s="97"/>
    </row>
    <row r="3" spans="1:7" s="30" customFormat="1" x14ac:dyDescent="0.2">
      <c r="A3" s="93"/>
      <c r="B3" s="98"/>
      <c r="C3" s="16" t="s">
        <v>94</v>
      </c>
      <c r="D3" s="16" t="s">
        <v>95</v>
      </c>
      <c r="E3" s="99" t="s">
        <v>96</v>
      </c>
      <c r="F3" s="100"/>
    </row>
    <row r="4" spans="1:7" s="30" customFormat="1" ht="21" customHeight="1" x14ac:dyDescent="0.2">
      <c r="A4" s="101" t="s">
        <v>10</v>
      </c>
      <c r="B4" s="102" t="s">
        <v>11</v>
      </c>
      <c r="C4" s="102" t="s">
        <v>97</v>
      </c>
      <c r="D4" s="103" t="s">
        <v>13</v>
      </c>
      <c r="E4" s="104"/>
      <c r="F4" s="105"/>
    </row>
    <row r="5" spans="1:7" s="30" customFormat="1" ht="21" customHeight="1" x14ac:dyDescent="0.2">
      <c r="A5" s="106"/>
      <c r="B5" s="107"/>
      <c r="C5" s="107"/>
      <c r="D5" s="108" t="s">
        <v>20</v>
      </c>
      <c r="E5" s="108" t="s">
        <v>21</v>
      </c>
      <c r="F5" s="108" t="s">
        <v>22</v>
      </c>
    </row>
    <row r="6" spans="1:7" s="30" customFormat="1" ht="48" x14ac:dyDescent="0.2">
      <c r="A6" s="109">
        <v>1</v>
      </c>
      <c r="B6" s="110" t="s">
        <v>98</v>
      </c>
      <c r="C6" s="110" t="s">
        <v>99</v>
      </c>
      <c r="D6" s="111">
        <v>31200</v>
      </c>
      <c r="E6" s="112"/>
      <c r="F6" s="113">
        <f t="shared" ref="F6:F69" si="0">D6+E6</f>
        <v>31200</v>
      </c>
    </row>
    <row r="7" spans="1:7" s="30" customFormat="1" ht="48" x14ac:dyDescent="0.2">
      <c r="A7" s="109">
        <v>2</v>
      </c>
      <c r="B7" s="110" t="s">
        <v>100</v>
      </c>
      <c r="C7" s="110" t="s">
        <v>101</v>
      </c>
      <c r="D7" s="111">
        <v>430000</v>
      </c>
      <c r="E7" s="112"/>
      <c r="F7" s="113">
        <f t="shared" si="0"/>
        <v>430000</v>
      </c>
    </row>
    <row r="8" spans="1:7" s="30" customFormat="1" ht="48" x14ac:dyDescent="0.2">
      <c r="A8" s="109">
        <v>3</v>
      </c>
      <c r="B8" s="110" t="s">
        <v>102</v>
      </c>
      <c r="C8" s="110" t="s">
        <v>103</v>
      </c>
      <c r="D8" s="111">
        <v>292500</v>
      </c>
      <c r="E8" s="112"/>
      <c r="F8" s="113">
        <f t="shared" si="0"/>
        <v>292500</v>
      </c>
    </row>
    <row r="9" spans="1:7" s="30" customFormat="1" ht="48" x14ac:dyDescent="0.2">
      <c r="A9" s="109">
        <v>4</v>
      </c>
      <c r="B9" s="110" t="s">
        <v>102</v>
      </c>
      <c r="C9" s="110" t="s">
        <v>104</v>
      </c>
      <c r="D9" s="111">
        <v>125500</v>
      </c>
      <c r="E9" s="112"/>
      <c r="F9" s="113">
        <f t="shared" si="0"/>
        <v>125500</v>
      </c>
    </row>
    <row r="10" spans="1:7" s="30" customFormat="1" ht="72" x14ac:dyDescent="0.2">
      <c r="A10" s="109">
        <v>5</v>
      </c>
      <c r="B10" s="110" t="s">
        <v>105</v>
      </c>
      <c r="C10" s="110" t="s">
        <v>106</v>
      </c>
      <c r="D10" s="112"/>
      <c r="E10" s="111">
        <v>318250</v>
      </c>
      <c r="F10" s="113">
        <f t="shared" si="0"/>
        <v>318250</v>
      </c>
    </row>
    <row r="11" spans="1:7" s="30" customFormat="1" ht="72" x14ac:dyDescent="0.2">
      <c r="A11" s="109">
        <v>6</v>
      </c>
      <c r="B11" s="110" t="s">
        <v>105</v>
      </c>
      <c r="C11" s="110" t="s">
        <v>107</v>
      </c>
      <c r="D11" s="112"/>
      <c r="E11" s="111">
        <v>24638250</v>
      </c>
      <c r="F11" s="113">
        <f t="shared" si="0"/>
        <v>24638250</v>
      </c>
    </row>
    <row r="12" spans="1:7" s="30" customFormat="1" ht="48" x14ac:dyDescent="0.2">
      <c r="A12" s="109">
        <v>7</v>
      </c>
      <c r="B12" s="110" t="s">
        <v>108</v>
      </c>
      <c r="C12" s="110" t="s">
        <v>109</v>
      </c>
      <c r="D12" s="111">
        <v>420000</v>
      </c>
      <c r="E12" s="112"/>
      <c r="F12" s="113">
        <f t="shared" si="0"/>
        <v>420000</v>
      </c>
    </row>
    <row r="13" spans="1:7" s="30" customFormat="1" ht="48" x14ac:dyDescent="0.2">
      <c r="A13" s="109">
        <v>8</v>
      </c>
      <c r="B13" s="110" t="s">
        <v>108</v>
      </c>
      <c r="C13" s="110" t="s">
        <v>110</v>
      </c>
      <c r="D13" s="111">
        <v>35000</v>
      </c>
      <c r="E13" s="112"/>
      <c r="F13" s="113">
        <f t="shared" si="0"/>
        <v>35000</v>
      </c>
    </row>
    <row r="14" spans="1:7" s="30" customFormat="1" ht="48" x14ac:dyDescent="0.2">
      <c r="A14" s="109">
        <v>9</v>
      </c>
      <c r="B14" s="110" t="s">
        <v>111</v>
      </c>
      <c r="C14" s="110" t="s">
        <v>112</v>
      </c>
      <c r="D14" s="111">
        <v>1158000</v>
      </c>
      <c r="E14" s="112"/>
      <c r="F14" s="113">
        <f t="shared" si="0"/>
        <v>1158000</v>
      </c>
    </row>
    <row r="15" spans="1:7" s="30" customFormat="1" ht="48" x14ac:dyDescent="0.2">
      <c r="A15" s="109">
        <v>10</v>
      </c>
      <c r="B15" s="110" t="s">
        <v>111</v>
      </c>
      <c r="C15" s="110" t="s">
        <v>113</v>
      </c>
      <c r="D15" s="111">
        <v>362500</v>
      </c>
      <c r="E15" s="112"/>
      <c r="F15" s="113">
        <f t="shared" si="0"/>
        <v>362500</v>
      </c>
    </row>
    <row r="16" spans="1:7" s="30" customFormat="1" ht="72" x14ac:dyDescent="0.2">
      <c r="A16" s="109">
        <v>11</v>
      </c>
      <c r="B16" s="110" t="s">
        <v>111</v>
      </c>
      <c r="C16" s="110" t="s">
        <v>114</v>
      </c>
      <c r="D16" s="111">
        <v>375000</v>
      </c>
      <c r="E16" s="112"/>
      <c r="F16" s="113">
        <f t="shared" si="0"/>
        <v>375000</v>
      </c>
    </row>
    <row r="17" spans="1:6" s="30" customFormat="1" ht="96" x14ac:dyDescent="0.2">
      <c r="A17" s="109">
        <v>12</v>
      </c>
      <c r="B17" s="110" t="s">
        <v>115</v>
      </c>
      <c r="C17" s="110" t="s">
        <v>116</v>
      </c>
      <c r="D17" s="112"/>
      <c r="E17" s="111">
        <v>500000</v>
      </c>
      <c r="F17" s="113">
        <f t="shared" si="0"/>
        <v>500000</v>
      </c>
    </row>
    <row r="18" spans="1:6" s="30" customFormat="1" ht="96" x14ac:dyDescent="0.2">
      <c r="A18" s="109">
        <v>13</v>
      </c>
      <c r="B18" s="110" t="s">
        <v>115</v>
      </c>
      <c r="C18" s="110" t="s">
        <v>117</v>
      </c>
      <c r="D18" s="112"/>
      <c r="E18" s="111">
        <v>228000</v>
      </c>
      <c r="F18" s="113">
        <f t="shared" si="0"/>
        <v>228000</v>
      </c>
    </row>
    <row r="19" spans="1:6" s="30" customFormat="1" x14ac:dyDescent="0.2">
      <c r="A19" s="109">
        <v>14</v>
      </c>
      <c r="B19" s="110" t="s">
        <v>115</v>
      </c>
      <c r="C19" s="110" t="s">
        <v>118</v>
      </c>
      <c r="D19" s="112"/>
      <c r="E19" s="111">
        <v>30000</v>
      </c>
      <c r="F19" s="113">
        <f t="shared" si="0"/>
        <v>30000</v>
      </c>
    </row>
    <row r="20" spans="1:6" s="30" customFormat="1" ht="72" x14ac:dyDescent="0.2">
      <c r="A20" s="109">
        <v>15</v>
      </c>
      <c r="B20" s="110" t="s">
        <v>119</v>
      </c>
      <c r="C20" s="110" t="s">
        <v>120</v>
      </c>
      <c r="D20" s="113"/>
      <c r="E20" s="111">
        <v>1287892.2</v>
      </c>
      <c r="F20" s="113">
        <f t="shared" si="0"/>
        <v>1287892.2</v>
      </c>
    </row>
    <row r="21" spans="1:6" s="30" customFormat="1" ht="96" x14ac:dyDescent="0.2">
      <c r="A21" s="109">
        <v>16</v>
      </c>
      <c r="B21" s="110" t="s">
        <v>121</v>
      </c>
      <c r="C21" s="110" t="s">
        <v>122</v>
      </c>
      <c r="D21" s="112"/>
      <c r="E21" s="111">
        <v>1034000</v>
      </c>
      <c r="F21" s="113">
        <f t="shared" si="0"/>
        <v>1034000</v>
      </c>
    </row>
    <row r="22" spans="1:6" s="30" customFormat="1" ht="48" x14ac:dyDescent="0.2">
      <c r="A22" s="109">
        <v>17</v>
      </c>
      <c r="B22" s="110" t="s">
        <v>123</v>
      </c>
      <c r="C22" s="110" t="s">
        <v>124</v>
      </c>
      <c r="D22" s="112"/>
      <c r="E22" s="111">
        <v>4359242.62</v>
      </c>
      <c r="F22" s="113">
        <f t="shared" si="0"/>
        <v>4359242.62</v>
      </c>
    </row>
    <row r="23" spans="1:6" s="30" customFormat="1" ht="96" x14ac:dyDescent="0.2">
      <c r="A23" s="109">
        <v>18</v>
      </c>
      <c r="B23" s="110" t="s">
        <v>123</v>
      </c>
      <c r="C23" s="110" t="s">
        <v>125</v>
      </c>
      <c r="D23" s="112"/>
      <c r="E23" s="111">
        <v>350000</v>
      </c>
      <c r="F23" s="113">
        <f t="shared" si="0"/>
        <v>350000</v>
      </c>
    </row>
    <row r="24" spans="1:6" s="30" customFormat="1" x14ac:dyDescent="0.2">
      <c r="A24" s="109">
        <v>19</v>
      </c>
      <c r="B24" s="110" t="s">
        <v>123</v>
      </c>
      <c r="C24" s="110" t="s">
        <v>126</v>
      </c>
      <c r="D24" s="111">
        <v>59880</v>
      </c>
      <c r="E24" s="112"/>
      <c r="F24" s="113">
        <f t="shared" si="0"/>
        <v>59880</v>
      </c>
    </row>
    <row r="25" spans="1:6" s="30" customFormat="1" ht="168" x14ac:dyDescent="0.2">
      <c r="A25" s="109">
        <v>20</v>
      </c>
      <c r="B25" s="110" t="s">
        <v>123</v>
      </c>
      <c r="C25" s="110" t="s">
        <v>127</v>
      </c>
      <c r="D25" s="112"/>
      <c r="E25" s="111">
        <v>243500</v>
      </c>
      <c r="F25" s="113">
        <f t="shared" si="0"/>
        <v>243500</v>
      </c>
    </row>
    <row r="26" spans="1:6" s="30" customFormat="1" x14ac:dyDescent="0.2">
      <c r="A26" s="109">
        <v>21</v>
      </c>
      <c r="B26" s="110" t="s">
        <v>123</v>
      </c>
      <c r="C26" s="110" t="s">
        <v>128</v>
      </c>
      <c r="D26" s="111">
        <v>40000</v>
      </c>
      <c r="E26" s="112"/>
      <c r="F26" s="113">
        <f t="shared" si="0"/>
        <v>40000</v>
      </c>
    </row>
    <row r="27" spans="1:6" s="30" customFormat="1" x14ac:dyDescent="0.2">
      <c r="A27" s="109">
        <v>22</v>
      </c>
      <c r="B27" s="110" t="s">
        <v>123</v>
      </c>
      <c r="C27" s="110" t="s">
        <v>129</v>
      </c>
      <c r="D27" s="111">
        <v>18000</v>
      </c>
      <c r="E27" s="112"/>
      <c r="F27" s="113">
        <f t="shared" si="0"/>
        <v>18000</v>
      </c>
    </row>
    <row r="28" spans="1:6" s="30" customFormat="1" x14ac:dyDescent="0.2">
      <c r="A28" s="109">
        <v>23</v>
      </c>
      <c r="B28" s="110" t="s">
        <v>123</v>
      </c>
      <c r="C28" s="110" t="s">
        <v>130</v>
      </c>
      <c r="D28" s="111">
        <v>32000</v>
      </c>
      <c r="E28" s="112"/>
      <c r="F28" s="113">
        <f t="shared" si="0"/>
        <v>32000</v>
      </c>
    </row>
    <row r="29" spans="1:6" s="30" customFormat="1" ht="72" x14ac:dyDescent="0.2">
      <c r="A29" s="109">
        <v>24</v>
      </c>
      <c r="B29" s="110" t="s">
        <v>131</v>
      </c>
      <c r="C29" s="110" t="s">
        <v>132</v>
      </c>
      <c r="D29" s="111">
        <v>63000</v>
      </c>
      <c r="E29" s="112"/>
      <c r="F29" s="113">
        <f t="shared" si="0"/>
        <v>63000</v>
      </c>
    </row>
    <row r="30" spans="1:6" s="30" customFormat="1" ht="48" x14ac:dyDescent="0.2">
      <c r="A30" s="109">
        <v>25</v>
      </c>
      <c r="B30" s="110" t="s">
        <v>131</v>
      </c>
      <c r="C30" s="110" t="s">
        <v>133</v>
      </c>
      <c r="D30" s="111">
        <v>56000</v>
      </c>
      <c r="E30" s="112"/>
      <c r="F30" s="113">
        <f t="shared" si="0"/>
        <v>56000</v>
      </c>
    </row>
    <row r="31" spans="1:6" s="30" customFormat="1" ht="72" x14ac:dyDescent="0.2">
      <c r="A31" s="109">
        <v>26</v>
      </c>
      <c r="B31" s="110" t="s">
        <v>134</v>
      </c>
      <c r="C31" s="110" t="s">
        <v>135</v>
      </c>
      <c r="D31" s="113"/>
      <c r="E31" s="111">
        <v>45000</v>
      </c>
      <c r="F31" s="113">
        <f t="shared" si="0"/>
        <v>45000</v>
      </c>
    </row>
    <row r="32" spans="1:6" s="30" customFormat="1" ht="48" x14ac:dyDescent="0.2">
      <c r="A32" s="109">
        <v>27</v>
      </c>
      <c r="B32" s="110" t="s">
        <v>134</v>
      </c>
      <c r="C32" s="110" t="s">
        <v>136</v>
      </c>
      <c r="D32" s="111">
        <v>495000</v>
      </c>
      <c r="E32" s="112"/>
      <c r="F32" s="113">
        <f t="shared" si="0"/>
        <v>495000</v>
      </c>
    </row>
    <row r="33" spans="1:6" s="30" customFormat="1" x14ac:dyDescent="0.2">
      <c r="A33" s="109">
        <v>28</v>
      </c>
      <c r="B33" s="110" t="s">
        <v>134</v>
      </c>
      <c r="C33" s="110" t="s">
        <v>137</v>
      </c>
      <c r="D33" s="111">
        <v>250000</v>
      </c>
      <c r="E33" s="112"/>
      <c r="F33" s="113">
        <f t="shared" si="0"/>
        <v>250000</v>
      </c>
    </row>
    <row r="34" spans="1:6" s="30" customFormat="1" ht="72" x14ac:dyDescent="0.2">
      <c r="A34" s="109">
        <v>29</v>
      </c>
      <c r="B34" s="110" t="s">
        <v>134</v>
      </c>
      <c r="C34" s="110" t="s">
        <v>138</v>
      </c>
      <c r="D34" s="113"/>
      <c r="E34" s="111">
        <v>338000</v>
      </c>
      <c r="F34" s="113">
        <f t="shared" si="0"/>
        <v>338000</v>
      </c>
    </row>
    <row r="35" spans="1:6" s="30" customFormat="1" ht="72" x14ac:dyDescent="0.2">
      <c r="A35" s="109">
        <v>30</v>
      </c>
      <c r="B35" s="110" t="s">
        <v>134</v>
      </c>
      <c r="C35" s="110" t="s">
        <v>139</v>
      </c>
      <c r="D35" s="113"/>
      <c r="E35" s="111">
        <v>126000</v>
      </c>
      <c r="F35" s="113">
        <f t="shared" si="0"/>
        <v>126000</v>
      </c>
    </row>
    <row r="36" spans="1:6" s="30" customFormat="1" ht="48" x14ac:dyDescent="0.2">
      <c r="A36" s="109">
        <v>31</v>
      </c>
      <c r="B36" s="110" t="s">
        <v>134</v>
      </c>
      <c r="C36" s="110" t="s">
        <v>140</v>
      </c>
      <c r="D36" s="112"/>
      <c r="E36" s="111">
        <v>7518300</v>
      </c>
      <c r="F36" s="113">
        <f t="shared" si="0"/>
        <v>7518300</v>
      </c>
    </row>
    <row r="37" spans="1:6" s="30" customFormat="1" ht="72" x14ac:dyDescent="0.2">
      <c r="A37" s="109">
        <v>32</v>
      </c>
      <c r="B37" s="110" t="s">
        <v>134</v>
      </c>
      <c r="C37" s="110" t="s">
        <v>141</v>
      </c>
      <c r="D37" s="112"/>
      <c r="E37" s="111">
        <v>12265336</v>
      </c>
      <c r="F37" s="113">
        <f t="shared" si="0"/>
        <v>12265336</v>
      </c>
    </row>
    <row r="38" spans="1:6" s="30" customFormat="1" ht="72" x14ac:dyDescent="0.2">
      <c r="A38" s="109">
        <v>33</v>
      </c>
      <c r="B38" s="110" t="s">
        <v>134</v>
      </c>
      <c r="C38" s="110" t="s">
        <v>142</v>
      </c>
      <c r="D38" s="112"/>
      <c r="E38" s="111">
        <v>1296433.3999999999</v>
      </c>
      <c r="F38" s="113">
        <f t="shared" si="0"/>
        <v>1296433.3999999999</v>
      </c>
    </row>
    <row r="39" spans="1:6" s="30" customFormat="1" ht="72" x14ac:dyDescent="0.2">
      <c r="A39" s="109">
        <v>34</v>
      </c>
      <c r="B39" s="110" t="s">
        <v>134</v>
      </c>
      <c r="C39" s="110" t="s">
        <v>143</v>
      </c>
      <c r="D39" s="113"/>
      <c r="E39" s="111">
        <v>50000</v>
      </c>
      <c r="F39" s="113">
        <f t="shared" si="0"/>
        <v>50000</v>
      </c>
    </row>
    <row r="40" spans="1:6" s="30" customFormat="1" ht="48" x14ac:dyDescent="0.2">
      <c r="A40" s="109">
        <v>35</v>
      </c>
      <c r="B40" s="110" t="s">
        <v>144</v>
      </c>
      <c r="C40" s="110" t="s">
        <v>145</v>
      </c>
      <c r="D40" s="112"/>
      <c r="E40" s="111">
        <v>1097250</v>
      </c>
      <c r="F40" s="113">
        <f t="shared" si="0"/>
        <v>1097250</v>
      </c>
    </row>
    <row r="41" spans="1:6" s="30" customFormat="1" ht="48" x14ac:dyDescent="0.2">
      <c r="A41" s="109">
        <v>36</v>
      </c>
      <c r="B41" s="110" t="s">
        <v>146</v>
      </c>
      <c r="C41" s="110" t="s">
        <v>147</v>
      </c>
      <c r="D41" s="112"/>
      <c r="E41" s="111">
        <v>462000</v>
      </c>
      <c r="F41" s="113">
        <f t="shared" si="0"/>
        <v>462000</v>
      </c>
    </row>
    <row r="42" spans="1:6" s="30" customFormat="1" ht="120" x14ac:dyDescent="0.2">
      <c r="A42" s="109">
        <v>37</v>
      </c>
      <c r="B42" s="110" t="s">
        <v>148</v>
      </c>
      <c r="C42" s="110" t="s">
        <v>149</v>
      </c>
      <c r="D42" s="112"/>
      <c r="E42" s="111">
        <v>623200</v>
      </c>
      <c r="F42" s="113">
        <f t="shared" si="0"/>
        <v>623200</v>
      </c>
    </row>
    <row r="43" spans="1:6" s="30" customFormat="1" ht="72" x14ac:dyDescent="0.2">
      <c r="A43" s="109">
        <v>38</v>
      </c>
      <c r="B43" s="110" t="s">
        <v>148</v>
      </c>
      <c r="C43" s="110" t="s">
        <v>150</v>
      </c>
      <c r="D43" s="112"/>
      <c r="E43" s="111">
        <v>2257200</v>
      </c>
      <c r="F43" s="113">
        <f t="shared" si="0"/>
        <v>2257200</v>
      </c>
    </row>
    <row r="44" spans="1:6" s="30" customFormat="1" ht="72" x14ac:dyDescent="0.2">
      <c r="A44" s="109">
        <v>39</v>
      </c>
      <c r="B44" s="110" t="s">
        <v>148</v>
      </c>
      <c r="C44" s="110" t="s">
        <v>151</v>
      </c>
      <c r="D44" s="112"/>
      <c r="E44" s="111">
        <v>4348582.25</v>
      </c>
      <c r="F44" s="113">
        <f t="shared" si="0"/>
        <v>4348582.25</v>
      </c>
    </row>
    <row r="45" spans="1:6" s="30" customFormat="1" ht="48" x14ac:dyDescent="0.2">
      <c r="A45" s="109">
        <v>40</v>
      </c>
      <c r="B45" s="110" t="s">
        <v>152</v>
      </c>
      <c r="C45" s="110" t="s">
        <v>153</v>
      </c>
      <c r="D45" s="111">
        <v>563676</v>
      </c>
      <c r="E45" s="112"/>
      <c r="F45" s="113">
        <f t="shared" si="0"/>
        <v>563676</v>
      </c>
    </row>
    <row r="46" spans="1:6" s="30" customFormat="1" ht="48" x14ac:dyDescent="0.2">
      <c r="A46" s="109">
        <v>41</v>
      </c>
      <c r="B46" s="110" t="s">
        <v>152</v>
      </c>
      <c r="C46" s="110" t="s">
        <v>154</v>
      </c>
      <c r="D46" s="112"/>
      <c r="E46" s="111">
        <v>148060</v>
      </c>
      <c r="F46" s="113">
        <f t="shared" si="0"/>
        <v>148060</v>
      </c>
    </row>
    <row r="47" spans="1:6" s="30" customFormat="1" ht="48" x14ac:dyDescent="0.2">
      <c r="A47" s="109">
        <v>42</v>
      </c>
      <c r="B47" s="110" t="s">
        <v>152</v>
      </c>
      <c r="C47" s="110" t="s">
        <v>155</v>
      </c>
      <c r="D47" s="112"/>
      <c r="E47" s="111">
        <v>14960</v>
      </c>
      <c r="F47" s="113">
        <f t="shared" si="0"/>
        <v>14960</v>
      </c>
    </row>
    <row r="48" spans="1:6" s="30" customFormat="1" ht="72" x14ac:dyDescent="0.2">
      <c r="A48" s="109">
        <v>43</v>
      </c>
      <c r="B48" s="110" t="s">
        <v>152</v>
      </c>
      <c r="C48" s="110" t="s">
        <v>156</v>
      </c>
      <c r="D48" s="112"/>
      <c r="E48" s="111">
        <v>10000</v>
      </c>
      <c r="F48" s="113">
        <f t="shared" si="0"/>
        <v>10000</v>
      </c>
    </row>
    <row r="49" spans="1:6" s="30" customFormat="1" x14ac:dyDescent="0.2">
      <c r="A49" s="109">
        <v>44</v>
      </c>
      <c r="B49" s="110" t="s">
        <v>152</v>
      </c>
      <c r="C49" s="110" t="s">
        <v>157</v>
      </c>
      <c r="D49" s="111">
        <v>10000</v>
      </c>
      <c r="E49" s="112"/>
      <c r="F49" s="113">
        <f t="shared" si="0"/>
        <v>10000</v>
      </c>
    </row>
    <row r="50" spans="1:6" s="30" customFormat="1" ht="48" x14ac:dyDescent="0.2">
      <c r="A50" s="109">
        <v>45</v>
      </c>
      <c r="B50" s="110" t="s">
        <v>158</v>
      </c>
      <c r="C50" s="110" t="s">
        <v>159</v>
      </c>
      <c r="D50" s="111">
        <v>125000</v>
      </c>
      <c r="E50" s="112"/>
      <c r="F50" s="113">
        <f t="shared" si="0"/>
        <v>125000</v>
      </c>
    </row>
    <row r="51" spans="1:6" s="30" customFormat="1" x14ac:dyDescent="0.2">
      <c r="A51" s="109">
        <v>46</v>
      </c>
      <c r="B51" s="110" t="s">
        <v>160</v>
      </c>
      <c r="C51" s="110" t="s">
        <v>161</v>
      </c>
      <c r="D51" s="114">
        <v>39259100</v>
      </c>
      <c r="E51" s="111"/>
      <c r="F51" s="113">
        <f t="shared" si="0"/>
        <v>39259100</v>
      </c>
    </row>
    <row r="52" spans="1:6" s="30" customFormat="1" ht="48" x14ac:dyDescent="0.2">
      <c r="A52" s="109">
        <v>47</v>
      </c>
      <c r="B52" s="110" t="s">
        <v>162</v>
      </c>
      <c r="C52" s="110" t="s">
        <v>163</v>
      </c>
      <c r="D52" s="111">
        <v>40000</v>
      </c>
      <c r="E52" s="112"/>
      <c r="F52" s="113">
        <f t="shared" si="0"/>
        <v>40000</v>
      </c>
    </row>
    <row r="53" spans="1:6" s="30" customFormat="1" ht="48" x14ac:dyDescent="0.2">
      <c r="A53" s="109">
        <v>48</v>
      </c>
      <c r="B53" s="110" t="s">
        <v>162</v>
      </c>
      <c r="C53" s="110" t="s">
        <v>164</v>
      </c>
      <c r="D53" s="111">
        <v>19500</v>
      </c>
      <c r="E53" s="112"/>
      <c r="F53" s="113">
        <f t="shared" si="0"/>
        <v>19500</v>
      </c>
    </row>
    <row r="54" spans="1:6" s="30" customFormat="1" ht="72" x14ac:dyDescent="0.2">
      <c r="A54" s="109">
        <v>49</v>
      </c>
      <c r="B54" s="110" t="s">
        <v>165</v>
      </c>
      <c r="C54" s="110" t="s">
        <v>166</v>
      </c>
      <c r="D54" s="112"/>
      <c r="E54" s="111">
        <v>400000</v>
      </c>
      <c r="F54" s="113">
        <f t="shared" si="0"/>
        <v>400000</v>
      </c>
    </row>
    <row r="55" spans="1:6" s="30" customFormat="1" ht="144" x14ac:dyDescent="0.2">
      <c r="A55" s="109">
        <v>50</v>
      </c>
      <c r="B55" s="110" t="s">
        <v>165</v>
      </c>
      <c r="C55" s="110" t="s">
        <v>167</v>
      </c>
      <c r="D55" s="112"/>
      <c r="E55" s="111">
        <v>49000</v>
      </c>
      <c r="F55" s="113">
        <f t="shared" si="0"/>
        <v>49000</v>
      </c>
    </row>
    <row r="56" spans="1:6" s="30" customFormat="1" ht="48" x14ac:dyDescent="0.2">
      <c r="A56" s="109">
        <v>51</v>
      </c>
      <c r="B56" s="110" t="s">
        <v>168</v>
      </c>
      <c r="C56" s="110" t="s">
        <v>169</v>
      </c>
      <c r="D56" s="111">
        <v>240000</v>
      </c>
      <c r="E56" s="112"/>
      <c r="F56" s="113">
        <f t="shared" si="0"/>
        <v>240000</v>
      </c>
    </row>
    <row r="57" spans="1:6" s="30" customFormat="1" ht="48" x14ac:dyDescent="0.2">
      <c r="A57" s="109">
        <v>52</v>
      </c>
      <c r="B57" s="110" t="s">
        <v>168</v>
      </c>
      <c r="C57" s="110" t="s">
        <v>170</v>
      </c>
      <c r="D57" s="112"/>
      <c r="E57" s="111">
        <v>3014674</v>
      </c>
      <c r="F57" s="113">
        <f t="shared" si="0"/>
        <v>3014674</v>
      </c>
    </row>
    <row r="58" spans="1:6" s="30" customFormat="1" ht="72" x14ac:dyDescent="0.2">
      <c r="A58" s="109">
        <v>53</v>
      </c>
      <c r="B58" s="110" t="s">
        <v>168</v>
      </c>
      <c r="C58" s="110" t="s">
        <v>171</v>
      </c>
      <c r="D58" s="111">
        <v>316000</v>
      </c>
      <c r="E58" s="112"/>
      <c r="F58" s="113">
        <f t="shared" si="0"/>
        <v>316000</v>
      </c>
    </row>
    <row r="59" spans="1:6" s="30" customFormat="1" ht="48" x14ac:dyDescent="0.2">
      <c r="A59" s="109">
        <v>54</v>
      </c>
      <c r="B59" s="110" t="s">
        <v>168</v>
      </c>
      <c r="C59" s="110" t="s">
        <v>172</v>
      </c>
      <c r="D59" s="111">
        <v>40000</v>
      </c>
      <c r="E59" s="112"/>
      <c r="F59" s="113">
        <f t="shared" si="0"/>
        <v>40000</v>
      </c>
    </row>
    <row r="60" spans="1:6" s="30" customFormat="1" ht="72" x14ac:dyDescent="0.2">
      <c r="A60" s="109">
        <v>55</v>
      </c>
      <c r="B60" s="110" t="s">
        <v>168</v>
      </c>
      <c r="C60" s="110" t="s">
        <v>173</v>
      </c>
      <c r="D60" s="112"/>
      <c r="E60" s="111">
        <v>37500</v>
      </c>
      <c r="F60" s="113">
        <f t="shared" si="0"/>
        <v>37500</v>
      </c>
    </row>
    <row r="61" spans="1:6" s="30" customFormat="1" ht="72" x14ac:dyDescent="0.2">
      <c r="A61" s="109">
        <v>56</v>
      </c>
      <c r="B61" s="110" t="s">
        <v>168</v>
      </c>
      <c r="C61" s="110" t="s">
        <v>174</v>
      </c>
      <c r="D61" s="112"/>
      <c r="E61" s="111">
        <v>826500</v>
      </c>
      <c r="F61" s="113">
        <f t="shared" si="0"/>
        <v>826500</v>
      </c>
    </row>
    <row r="62" spans="1:6" s="30" customFormat="1" x14ac:dyDescent="0.2">
      <c r="A62" s="109">
        <v>57</v>
      </c>
      <c r="B62" s="110" t="s">
        <v>168</v>
      </c>
      <c r="C62" s="110" t="s">
        <v>175</v>
      </c>
      <c r="D62" s="112"/>
      <c r="E62" s="111">
        <v>1134300</v>
      </c>
      <c r="F62" s="113">
        <f t="shared" si="0"/>
        <v>1134300</v>
      </c>
    </row>
    <row r="63" spans="1:6" s="30" customFormat="1" ht="72" x14ac:dyDescent="0.2">
      <c r="A63" s="109">
        <v>58</v>
      </c>
      <c r="B63" s="110" t="s">
        <v>176</v>
      </c>
      <c r="C63" s="110" t="s">
        <v>177</v>
      </c>
      <c r="D63" s="112"/>
      <c r="E63" s="111">
        <v>499900</v>
      </c>
      <c r="F63" s="113">
        <f t="shared" si="0"/>
        <v>499900</v>
      </c>
    </row>
    <row r="64" spans="1:6" s="30" customFormat="1" ht="72" x14ac:dyDescent="0.2">
      <c r="A64" s="109">
        <v>59</v>
      </c>
      <c r="B64" s="110" t="s">
        <v>176</v>
      </c>
      <c r="C64" s="110" t="s">
        <v>178</v>
      </c>
      <c r="D64" s="112"/>
      <c r="E64" s="111">
        <v>599150</v>
      </c>
      <c r="F64" s="113">
        <f t="shared" si="0"/>
        <v>599150</v>
      </c>
    </row>
    <row r="65" spans="1:6" s="30" customFormat="1" ht="72" x14ac:dyDescent="0.2">
      <c r="A65" s="109">
        <v>60</v>
      </c>
      <c r="B65" s="110" t="s">
        <v>179</v>
      </c>
      <c r="C65" s="110" t="s">
        <v>180</v>
      </c>
      <c r="D65" s="112"/>
      <c r="E65" s="111">
        <v>722000</v>
      </c>
      <c r="F65" s="113">
        <f t="shared" si="0"/>
        <v>722000</v>
      </c>
    </row>
    <row r="66" spans="1:6" s="30" customFormat="1" ht="72" x14ac:dyDescent="0.2">
      <c r="A66" s="109">
        <v>61</v>
      </c>
      <c r="B66" s="110" t="s">
        <v>179</v>
      </c>
      <c r="C66" s="110" t="s">
        <v>181</v>
      </c>
      <c r="D66" s="112"/>
      <c r="E66" s="111">
        <v>267000</v>
      </c>
      <c r="F66" s="113">
        <f t="shared" si="0"/>
        <v>267000</v>
      </c>
    </row>
    <row r="67" spans="1:6" s="30" customFormat="1" ht="48" x14ac:dyDescent="0.2">
      <c r="A67" s="109">
        <v>62</v>
      </c>
      <c r="B67" s="110" t="s">
        <v>179</v>
      </c>
      <c r="C67" s="110" t="s">
        <v>182</v>
      </c>
      <c r="D67" s="112"/>
      <c r="E67" s="111">
        <v>2470000</v>
      </c>
      <c r="F67" s="113">
        <f t="shared" si="0"/>
        <v>2470000</v>
      </c>
    </row>
    <row r="68" spans="1:6" s="30" customFormat="1" ht="48" x14ac:dyDescent="0.2">
      <c r="A68" s="109">
        <v>63</v>
      </c>
      <c r="B68" s="110" t="s">
        <v>179</v>
      </c>
      <c r="C68" s="110" t="s">
        <v>183</v>
      </c>
      <c r="D68" s="112"/>
      <c r="E68" s="111">
        <v>660000</v>
      </c>
      <c r="F68" s="113">
        <f t="shared" si="0"/>
        <v>660000</v>
      </c>
    </row>
    <row r="69" spans="1:6" s="30" customFormat="1" ht="48" x14ac:dyDescent="0.2">
      <c r="A69" s="109">
        <v>64</v>
      </c>
      <c r="B69" s="110" t="s">
        <v>179</v>
      </c>
      <c r="C69" s="110" t="s">
        <v>184</v>
      </c>
      <c r="D69" s="112"/>
      <c r="E69" s="111">
        <v>1307425</v>
      </c>
      <c r="F69" s="113">
        <f t="shared" si="0"/>
        <v>1307425</v>
      </c>
    </row>
    <row r="70" spans="1:6" s="30" customFormat="1" ht="72" x14ac:dyDescent="0.2">
      <c r="A70" s="109">
        <v>65</v>
      </c>
      <c r="B70" s="110" t="s">
        <v>179</v>
      </c>
      <c r="C70" s="110" t="s">
        <v>185</v>
      </c>
      <c r="D70" s="112"/>
      <c r="E70" s="111">
        <v>6263100</v>
      </c>
      <c r="F70" s="113">
        <f t="shared" ref="F70:F133" si="1">D70+E70</f>
        <v>6263100</v>
      </c>
    </row>
    <row r="71" spans="1:6" s="30" customFormat="1" ht="48" x14ac:dyDescent="0.2">
      <c r="A71" s="109">
        <v>66</v>
      </c>
      <c r="B71" s="110" t="s">
        <v>179</v>
      </c>
      <c r="C71" s="110" t="s">
        <v>186</v>
      </c>
      <c r="D71" s="112"/>
      <c r="E71" s="111">
        <v>200000</v>
      </c>
      <c r="F71" s="113">
        <f t="shared" si="1"/>
        <v>200000</v>
      </c>
    </row>
    <row r="72" spans="1:6" s="30" customFormat="1" ht="48" x14ac:dyDescent="0.2">
      <c r="A72" s="109">
        <v>67</v>
      </c>
      <c r="B72" s="110" t="s">
        <v>187</v>
      </c>
      <c r="C72" s="110" t="s">
        <v>188</v>
      </c>
      <c r="D72" s="113"/>
      <c r="E72" s="111">
        <v>162500</v>
      </c>
      <c r="F72" s="113">
        <f t="shared" si="1"/>
        <v>162500</v>
      </c>
    </row>
    <row r="73" spans="1:6" s="30" customFormat="1" ht="96" x14ac:dyDescent="0.2">
      <c r="A73" s="109">
        <v>68</v>
      </c>
      <c r="B73" s="110" t="s">
        <v>189</v>
      </c>
      <c r="C73" s="110" t="s">
        <v>190</v>
      </c>
      <c r="D73" s="112"/>
      <c r="E73" s="111">
        <v>219070</v>
      </c>
      <c r="F73" s="113">
        <f t="shared" si="1"/>
        <v>219070</v>
      </c>
    </row>
    <row r="74" spans="1:6" s="30" customFormat="1" ht="72" x14ac:dyDescent="0.2">
      <c r="A74" s="109">
        <v>69</v>
      </c>
      <c r="B74" s="110" t="s">
        <v>191</v>
      </c>
      <c r="C74" s="110" t="s">
        <v>192</v>
      </c>
      <c r="D74" s="112"/>
      <c r="E74" s="111">
        <v>457000</v>
      </c>
      <c r="F74" s="113">
        <f t="shared" si="1"/>
        <v>457000</v>
      </c>
    </row>
    <row r="75" spans="1:6" s="30" customFormat="1" ht="72" x14ac:dyDescent="0.2">
      <c r="A75" s="109">
        <v>70</v>
      </c>
      <c r="B75" s="110" t="s">
        <v>191</v>
      </c>
      <c r="C75" s="110" t="s">
        <v>193</v>
      </c>
      <c r="D75" s="112"/>
      <c r="E75" s="111">
        <v>324000</v>
      </c>
      <c r="F75" s="113">
        <f t="shared" si="1"/>
        <v>324000</v>
      </c>
    </row>
    <row r="76" spans="1:6" s="30" customFormat="1" ht="96" x14ac:dyDescent="0.2">
      <c r="A76" s="109">
        <v>71</v>
      </c>
      <c r="B76" s="110" t="s">
        <v>191</v>
      </c>
      <c r="C76" s="110" t="s">
        <v>194</v>
      </c>
      <c r="D76" s="112"/>
      <c r="E76" s="111">
        <v>199750</v>
      </c>
      <c r="F76" s="113">
        <f t="shared" si="1"/>
        <v>199750</v>
      </c>
    </row>
    <row r="77" spans="1:6" s="30" customFormat="1" ht="72" x14ac:dyDescent="0.2">
      <c r="A77" s="109">
        <v>72</v>
      </c>
      <c r="B77" s="110" t="s">
        <v>191</v>
      </c>
      <c r="C77" s="110" t="s">
        <v>195</v>
      </c>
      <c r="D77" s="112"/>
      <c r="E77" s="111">
        <v>500000</v>
      </c>
      <c r="F77" s="113">
        <f t="shared" si="1"/>
        <v>500000</v>
      </c>
    </row>
    <row r="78" spans="1:6" s="30" customFormat="1" ht="120" x14ac:dyDescent="0.2">
      <c r="A78" s="109">
        <v>73</v>
      </c>
      <c r="B78" s="110" t="s">
        <v>191</v>
      </c>
      <c r="C78" s="110" t="s">
        <v>196</v>
      </c>
      <c r="D78" s="112"/>
      <c r="E78" s="111">
        <v>304000</v>
      </c>
      <c r="F78" s="113">
        <f t="shared" si="1"/>
        <v>304000</v>
      </c>
    </row>
    <row r="79" spans="1:6" s="30" customFormat="1" ht="96" x14ac:dyDescent="0.2">
      <c r="A79" s="109">
        <v>74</v>
      </c>
      <c r="B79" s="110" t="s">
        <v>191</v>
      </c>
      <c r="C79" s="110" t="s">
        <v>197</v>
      </c>
      <c r="D79" s="112"/>
      <c r="E79" s="111">
        <v>4699920</v>
      </c>
      <c r="F79" s="113">
        <f t="shared" si="1"/>
        <v>4699920</v>
      </c>
    </row>
    <row r="80" spans="1:6" s="30" customFormat="1" ht="72" x14ac:dyDescent="0.2">
      <c r="A80" s="109">
        <v>75</v>
      </c>
      <c r="B80" s="110" t="s">
        <v>191</v>
      </c>
      <c r="C80" s="110" t="s">
        <v>198</v>
      </c>
      <c r="D80" s="112"/>
      <c r="E80" s="111">
        <v>420000</v>
      </c>
      <c r="F80" s="113">
        <f t="shared" si="1"/>
        <v>420000</v>
      </c>
    </row>
    <row r="81" spans="1:6" s="30" customFormat="1" ht="48" x14ac:dyDescent="0.2">
      <c r="A81" s="109">
        <v>76</v>
      </c>
      <c r="B81" s="110" t="s">
        <v>191</v>
      </c>
      <c r="C81" s="110" t="s">
        <v>199</v>
      </c>
      <c r="D81" s="112"/>
      <c r="E81" s="111">
        <v>138700</v>
      </c>
      <c r="F81" s="113">
        <f t="shared" si="1"/>
        <v>138700</v>
      </c>
    </row>
    <row r="82" spans="1:6" s="30" customFormat="1" x14ac:dyDescent="0.2">
      <c r="A82" s="109">
        <v>77</v>
      </c>
      <c r="B82" s="110" t="s">
        <v>200</v>
      </c>
      <c r="C82" s="110" t="s">
        <v>201</v>
      </c>
      <c r="D82" s="112"/>
      <c r="E82" s="111">
        <v>1669773</v>
      </c>
      <c r="F82" s="113">
        <f t="shared" si="1"/>
        <v>1669773</v>
      </c>
    </row>
    <row r="83" spans="1:6" s="30" customFormat="1" ht="96" x14ac:dyDescent="0.2">
      <c r="A83" s="109">
        <v>78</v>
      </c>
      <c r="B83" s="110" t="s">
        <v>202</v>
      </c>
      <c r="C83" s="110" t="s">
        <v>203</v>
      </c>
      <c r="D83" s="111">
        <v>258420</v>
      </c>
      <c r="E83" s="112"/>
      <c r="F83" s="113">
        <f t="shared" si="1"/>
        <v>258420</v>
      </c>
    </row>
    <row r="84" spans="1:6" s="30" customFormat="1" ht="72" x14ac:dyDescent="0.2">
      <c r="A84" s="109">
        <v>79</v>
      </c>
      <c r="B84" s="110" t="s">
        <v>202</v>
      </c>
      <c r="C84" s="110" t="s">
        <v>204</v>
      </c>
      <c r="D84" s="113"/>
      <c r="E84" s="111">
        <v>1538936.8</v>
      </c>
      <c r="F84" s="113">
        <f t="shared" si="1"/>
        <v>1538936.8</v>
      </c>
    </row>
    <row r="85" spans="1:6" s="30" customFormat="1" ht="72" x14ac:dyDescent="0.2">
      <c r="A85" s="109">
        <v>80</v>
      </c>
      <c r="B85" s="110" t="s">
        <v>202</v>
      </c>
      <c r="C85" s="110" t="s">
        <v>205</v>
      </c>
      <c r="D85" s="113"/>
      <c r="E85" s="111">
        <v>4190960</v>
      </c>
      <c r="F85" s="113">
        <f t="shared" si="1"/>
        <v>4190960</v>
      </c>
    </row>
    <row r="86" spans="1:6" s="30" customFormat="1" ht="72" x14ac:dyDescent="0.2">
      <c r="A86" s="109">
        <v>81</v>
      </c>
      <c r="B86" s="110" t="s">
        <v>206</v>
      </c>
      <c r="C86" s="110" t="s">
        <v>207</v>
      </c>
      <c r="D86" s="113"/>
      <c r="E86" s="111">
        <v>239550.6</v>
      </c>
      <c r="F86" s="113">
        <f t="shared" si="1"/>
        <v>239550.6</v>
      </c>
    </row>
    <row r="87" spans="1:6" s="30" customFormat="1" ht="96" x14ac:dyDescent="0.2">
      <c r="A87" s="109">
        <v>82</v>
      </c>
      <c r="B87" s="110" t="s">
        <v>208</v>
      </c>
      <c r="C87" s="110" t="s">
        <v>209</v>
      </c>
      <c r="D87" s="112"/>
      <c r="E87" s="111">
        <v>714000</v>
      </c>
      <c r="F87" s="113">
        <f t="shared" si="1"/>
        <v>714000</v>
      </c>
    </row>
    <row r="88" spans="1:6" s="30" customFormat="1" x14ac:dyDescent="0.2">
      <c r="A88" s="115"/>
      <c r="B88" s="116"/>
      <c r="C88" s="116"/>
      <c r="D88" s="113"/>
      <c r="E88" s="113"/>
      <c r="F88" s="113">
        <f t="shared" si="1"/>
        <v>0</v>
      </c>
    </row>
    <row r="89" spans="1:6" s="30" customFormat="1" x14ac:dyDescent="0.2">
      <c r="A89" s="115"/>
      <c r="B89" s="116"/>
      <c r="C89" s="116"/>
      <c r="D89" s="113"/>
      <c r="E89" s="113"/>
      <c r="F89" s="113">
        <f t="shared" si="1"/>
        <v>0</v>
      </c>
    </row>
    <row r="90" spans="1:6" s="30" customFormat="1" x14ac:dyDescent="0.2">
      <c r="A90" s="115"/>
      <c r="B90" s="116"/>
      <c r="C90" s="116"/>
      <c r="D90" s="113"/>
      <c r="E90" s="113"/>
      <c r="F90" s="113">
        <f t="shared" si="1"/>
        <v>0</v>
      </c>
    </row>
    <row r="91" spans="1:6" s="30" customFormat="1" x14ac:dyDescent="0.2">
      <c r="A91" s="115"/>
      <c r="B91" s="116"/>
      <c r="C91" s="116"/>
      <c r="D91" s="113"/>
      <c r="E91" s="113"/>
      <c r="F91" s="113">
        <f t="shared" si="1"/>
        <v>0</v>
      </c>
    </row>
    <row r="92" spans="1:6" s="30" customFormat="1" x14ac:dyDescent="0.2">
      <c r="A92" s="115"/>
      <c r="B92" s="116"/>
      <c r="C92" s="116"/>
      <c r="D92" s="113"/>
      <c r="E92" s="113"/>
      <c r="F92" s="113">
        <f t="shared" si="1"/>
        <v>0</v>
      </c>
    </row>
    <row r="93" spans="1:6" s="30" customFormat="1" x14ac:dyDescent="0.2">
      <c r="A93" s="115"/>
      <c r="B93" s="116"/>
      <c r="C93" s="116"/>
      <c r="D93" s="113"/>
      <c r="E93" s="113"/>
      <c r="F93" s="113">
        <f t="shared" si="1"/>
        <v>0</v>
      </c>
    </row>
    <row r="94" spans="1:6" s="30" customFormat="1" x14ac:dyDescent="0.2">
      <c r="A94" s="115"/>
      <c r="B94" s="116"/>
      <c r="C94" s="116"/>
      <c r="D94" s="113"/>
      <c r="E94" s="113"/>
      <c r="F94" s="113">
        <f t="shared" si="1"/>
        <v>0</v>
      </c>
    </row>
    <row r="95" spans="1:6" s="30" customFormat="1" x14ac:dyDescent="0.2">
      <c r="A95" s="115"/>
      <c r="B95" s="116"/>
      <c r="C95" s="116"/>
      <c r="D95" s="113"/>
      <c r="E95" s="113"/>
      <c r="F95" s="113">
        <f t="shared" si="1"/>
        <v>0</v>
      </c>
    </row>
    <row r="96" spans="1:6" s="30" customFormat="1" x14ac:dyDescent="0.2">
      <c r="A96" s="115"/>
      <c r="B96" s="116"/>
      <c r="C96" s="116"/>
      <c r="D96" s="113"/>
      <c r="E96" s="113"/>
      <c r="F96" s="113">
        <f t="shared" si="1"/>
        <v>0</v>
      </c>
    </row>
    <row r="97" spans="1:6" s="30" customFormat="1" x14ac:dyDescent="0.2">
      <c r="A97" s="115"/>
      <c r="B97" s="116"/>
      <c r="C97" s="116"/>
      <c r="D97" s="113"/>
      <c r="E97" s="113"/>
      <c r="F97" s="113">
        <f t="shared" si="1"/>
        <v>0</v>
      </c>
    </row>
    <row r="98" spans="1:6" s="30" customFormat="1" x14ac:dyDescent="0.2">
      <c r="A98" s="115"/>
      <c r="B98" s="116"/>
      <c r="C98" s="116"/>
      <c r="D98" s="113"/>
      <c r="E98" s="113"/>
      <c r="F98" s="113">
        <f t="shared" si="1"/>
        <v>0</v>
      </c>
    </row>
    <row r="99" spans="1:6" s="30" customFormat="1" x14ac:dyDescent="0.2">
      <c r="A99" s="115"/>
      <c r="B99" s="116"/>
      <c r="C99" s="116"/>
      <c r="D99" s="113"/>
      <c r="E99" s="113"/>
      <c r="F99" s="113">
        <f t="shared" si="1"/>
        <v>0</v>
      </c>
    </row>
    <row r="100" spans="1:6" s="30" customFormat="1" x14ac:dyDescent="0.2">
      <c r="A100" s="115"/>
      <c r="B100" s="116"/>
      <c r="C100" s="116"/>
      <c r="D100" s="113"/>
      <c r="E100" s="113"/>
      <c r="F100" s="113">
        <f t="shared" si="1"/>
        <v>0</v>
      </c>
    </row>
    <row r="101" spans="1:6" s="30" customFormat="1" x14ac:dyDescent="0.2">
      <c r="A101" s="115"/>
      <c r="B101" s="116"/>
      <c r="C101" s="116"/>
      <c r="D101" s="113"/>
      <c r="E101" s="113"/>
      <c r="F101" s="113">
        <f t="shared" si="1"/>
        <v>0</v>
      </c>
    </row>
    <row r="102" spans="1:6" s="30" customFormat="1" x14ac:dyDescent="0.2">
      <c r="A102" s="115"/>
      <c r="B102" s="116"/>
      <c r="C102" s="116"/>
      <c r="D102" s="113"/>
      <c r="E102" s="113"/>
      <c r="F102" s="113">
        <f t="shared" si="1"/>
        <v>0</v>
      </c>
    </row>
    <row r="103" spans="1:6" s="30" customFormat="1" x14ac:dyDescent="0.2">
      <c r="A103" s="115"/>
      <c r="B103" s="116"/>
      <c r="C103" s="116"/>
      <c r="D103" s="113"/>
      <c r="E103" s="113"/>
      <c r="F103" s="113">
        <f t="shared" si="1"/>
        <v>0</v>
      </c>
    </row>
    <row r="104" spans="1:6" s="30" customFormat="1" x14ac:dyDescent="0.2">
      <c r="A104" s="115"/>
      <c r="B104" s="116"/>
      <c r="C104" s="116"/>
      <c r="D104" s="113"/>
      <c r="E104" s="113"/>
      <c r="F104" s="113">
        <f t="shared" si="1"/>
        <v>0</v>
      </c>
    </row>
    <row r="105" spans="1:6" s="30" customFormat="1" x14ac:dyDescent="0.2">
      <c r="A105" s="115"/>
      <c r="B105" s="116"/>
      <c r="C105" s="116"/>
      <c r="D105" s="113"/>
      <c r="E105" s="113"/>
      <c r="F105" s="113">
        <f t="shared" si="1"/>
        <v>0</v>
      </c>
    </row>
    <row r="106" spans="1:6" s="30" customFormat="1" x14ac:dyDescent="0.2">
      <c r="A106" s="115"/>
      <c r="B106" s="116"/>
      <c r="C106" s="116"/>
      <c r="D106" s="113"/>
      <c r="E106" s="113"/>
      <c r="F106" s="113">
        <f t="shared" si="1"/>
        <v>0</v>
      </c>
    </row>
    <row r="107" spans="1:6" s="30" customFormat="1" x14ac:dyDescent="0.2">
      <c r="A107" s="115"/>
      <c r="B107" s="116"/>
      <c r="C107" s="116"/>
      <c r="D107" s="113"/>
      <c r="E107" s="113"/>
      <c r="F107" s="113">
        <f t="shared" si="1"/>
        <v>0</v>
      </c>
    </row>
    <row r="108" spans="1:6" s="30" customFormat="1" x14ac:dyDescent="0.2">
      <c r="A108" s="115"/>
      <c r="B108" s="116"/>
      <c r="C108" s="116"/>
      <c r="D108" s="113"/>
      <c r="E108" s="113"/>
      <c r="F108" s="113">
        <f t="shared" si="1"/>
        <v>0</v>
      </c>
    </row>
    <row r="109" spans="1:6" s="30" customFormat="1" x14ac:dyDescent="0.2">
      <c r="A109" s="115"/>
      <c r="B109" s="116"/>
      <c r="C109" s="116"/>
      <c r="D109" s="113"/>
      <c r="E109" s="113"/>
      <c r="F109" s="113">
        <f t="shared" si="1"/>
        <v>0</v>
      </c>
    </row>
    <row r="110" spans="1:6" s="30" customFormat="1" x14ac:dyDescent="0.2">
      <c r="A110" s="115"/>
      <c r="B110" s="116"/>
      <c r="C110" s="116"/>
      <c r="D110" s="113"/>
      <c r="E110" s="113"/>
      <c r="F110" s="113">
        <f t="shared" si="1"/>
        <v>0</v>
      </c>
    </row>
    <row r="111" spans="1:6" s="30" customFormat="1" x14ac:dyDescent="0.2">
      <c r="A111" s="115"/>
      <c r="B111" s="116"/>
      <c r="C111" s="116"/>
      <c r="D111" s="113"/>
      <c r="E111" s="113"/>
      <c r="F111" s="113">
        <f t="shared" si="1"/>
        <v>0</v>
      </c>
    </row>
    <row r="112" spans="1:6" s="30" customFormat="1" x14ac:dyDescent="0.2">
      <c r="A112" s="115"/>
      <c r="B112" s="116"/>
      <c r="C112" s="116"/>
      <c r="D112" s="113"/>
      <c r="E112" s="113"/>
      <c r="F112" s="113">
        <f t="shared" si="1"/>
        <v>0</v>
      </c>
    </row>
    <row r="113" spans="1:6" s="30" customFormat="1" x14ac:dyDescent="0.2">
      <c r="A113" s="115"/>
      <c r="B113" s="116"/>
      <c r="C113" s="116"/>
      <c r="D113" s="113"/>
      <c r="E113" s="113"/>
      <c r="F113" s="113">
        <f t="shared" si="1"/>
        <v>0</v>
      </c>
    </row>
    <row r="114" spans="1:6" s="30" customFormat="1" x14ac:dyDescent="0.2">
      <c r="A114" s="115"/>
      <c r="B114" s="116"/>
      <c r="C114" s="116"/>
      <c r="D114" s="113"/>
      <c r="E114" s="113"/>
      <c r="F114" s="113">
        <f t="shared" si="1"/>
        <v>0</v>
      </c>
    </row>
    <row r="115" spans="1:6" s="30" customFormat="1" x14ac:dyDescent="0.2">
      <c r="A115" s="115"/>
      <c r="B115" s="116"/>
      <c r="C115" s="116"/>
      <c r="D115" s="113"/>
      <c r="E115" s="113"/>
      <c r="F115" s="113">
        <f t="shared" si="1"/>
        <v>0</v>
      </c>
    </row>
    <row r="116" spans="1:6" s="30" customFormat="1" x14ac:dyDescent="0.2">
      <c r="A116" s="115"/>
      <c r="B116" s="116"/>
      <c r="C116" s="116"/>
      <c r="D116" s="113"/>
      <c r="E116" s="113"/>
      <c r="F116" s="113">
        <f t="shared" si="1"/>
        <v>0</v>
      </c>
    </row>
    <row r="117" spans="1:6" s="30" customFormat="1" x14ac:dyDescent="0.2">
      <c r="A117" s="115"/>
      <c r="B117" s="116"/>
      <c r="C117" s="116"/>
      <c r="D117" s="113"/>
      <c r="E117" s="113"/>
      <c r="F117" s="113">
        <f t="shared" si="1"/>
        <v>0</v>
      </c>
    </row>
    <row r="118" spans="1:6" s="30" customFormat="1" x14ac:dyDescent="0.2">
      <c r="A118" s="115"/>
      <c r="B118" s="116"/>
      <c r="C118" s="116"/>
      <c r="D118" s="113"/>
      <c r="E118" s="113"/>
      <c r="F118" s="113">
        <f t="shared" si="1"/>
        <v>0</v>
      </c>
    </row>
    <row r="119" spans="1:6" s="30" customFormat="1" x14ac:dyDescent="0.2">
      <c r="A119" s="115"/>
      <c r="B119" s="116"/>
      <c r="C119" s="116"/>
      <c r="D119" s="113"/>
      <c r="E119" s="113"/>
      <c r="F119" s="113">
        <f t="shared" si="1"/>
        <v>0</v>
      </c>
    </row>
    <row r="120" spans="1:6" s="30" customFormat="1" x14ac:dyDescent="0.2">
      <c r="A120" s="115"/>
      <c r="B120" s="116"/>
      <c r="C120" s="116"/>
      <c r="D120" s="113"/>
      <c r="E120" s="113"/>
      <c r="F120" s="113">
        <f t="shared" si="1"/>
        <v>0</v>
      </c>
    </row>
    <row r="121" spans="1:6" s="30" customFormat="1" x14ac:dyDescent="0.2">
      <c r="A121" s="115"/>
      <c r="B121" s="116"/>
      <c r="C121" s="116"/>
      <c r="D121" s="113"/>
      <c r="E121" s="113"/>
      <c r="F121" s="113">
        <f t="shared" si="1"/>
        <v>0</v>
      </c>
    </row>
    <row r="122" spans="1:6" s="30" customFormat="1" x14ac:dyDescent="0.2">
      <c r="A122" s="115"/>
      <c r="B122" s="116"/>
      <c r="C122" s="116"/>
      <c r="D122" s="113"/>
      <c r="E122" s="113"/>
      <c r="F122" s="113">
        <f t="shared" si="1"/>
        <v>0</v>
      </c>
    </row>
    <row r="123" spans="1:6" s="30" customFormat="1" x14ac:dyDescent="0.2">
      <c r="A123" s="115"/>
      <c r="B123" s="116"/>
      <c r="C123" s="116"/>
      <c r="D123" s="113"/>
      <c r="E123" s="113"/>
      <c r="F123" s="113">
        <f t="shared" si="1"/>
        <v>0</v>
      </c>
    </row>
    <row r="124" spans="1:6" s="30" customFormat="1" x14ac:dyDescent="0.2">
      <c r="A124" s="115"/>
      <c r="B124" s="116"/>
      <c r="C124" s="116"/>
      <c r="D124" s="113"/>
      <c r="E124" s="113"/>
      <c r="F124" s="113">
        <f t="shared" si="1"/>
        <v>0</v>
      </c>
    </row>
    <row r="125" spans="1:6" s="30" customFormat="1" x14ac:dyDescent="0.2">
      <c r="A125" s="115"/>
      <c r="B125" s="116"/>
      <c r="C125" s="116"/>
      <c r="D125" s="113"/>
      <c r="E125" s="113"/>
      <c r="F125" s="113">
        <f t="shared" si="1"/>
        <v>0</v>
      </c>
    </row>
    <row r="126" spans="1:6" s="30" customFormat="1" x14ac:dyDescent="0.2">
      <c r="A126" s="115"/>
      <c r="B126" s="116"/>
      <c r="C126" s="116"/>
      <c r="D126" s="113"/>
      <c r="E126" s="113"/>
      <c r="F126" s="113">
        <f t="shared" si="1"/>
        <v>0</v>
      </c>
    </row>
    <row r="127" spans="1:6" s="30" customFormat="1" x14ac:dyDescent="0.2">
      <c r="A127" s="115"/>
      <c r="B127" s="116"/>
      <c r="C127" s="116"/>
      <c r="D127" s="113"/>
      <c r="E127" s="113"/>
      <c r="F127" s="113">
        <f t="shared" si="1"/>
        <v>0</v>
      </c>
    </row>
    <row r="128" spans="1:6" s="30" customFormat="1" x14ac:dyDescent="0.2">
      <c r="A128" s="115"/>
      <c r="B128" s="116"/>
      <c r="C128" s="116"/>
      <c r="D128" s="113"/>
      <c r="E128" s="113"/>
      <c r="F128" s="113">
        <f t="shared" si="1"/>
        <v>0</v>
      </c>
    </row>
    <row r="129" spans="1:6" s="30" customFormat="1" x14ac:dyDescent="0.2">
      <c r="A129" s="115"/>
      <c r="B129" s="116"/>
      <c r="C129" s="116"/>
      <c r="D129" s="113"/>
      <c r="E129" s="113"/>
      <c r="F129" s="113">
        <f t="shared" si="1"/>
        <v>0</v>
      </c>
    </row>
    <row r="130" spans="1:6" s="30" customFormat="1" x14ac:dyDescent="0.2">
      <c r="A130" s="115"/>
      <c r="B130" s="116"/>
      <c r="C130" s="116"/>
      <c r="D130" s="113"/>
      <c r="E130" s="113"/>
      <c r="F130" s="113">
        <f t="shared" si="1"/>
        <v>0</v>
      </c>
    </row>
    <row r="131" spans="1:6" s="30" customFormat="1" x14ac:dyDescent="0.2">
      <c r="A131" s="115"/>
      <c r="B131" s="116"/>
      <c r="C131" s="116"/>
      <c r="D131" s="113"/>
      <c r="E131" s="113"/>
      <c r="F131" s="113">
        <f t="shared" si="1"/>
        <v>0</v>
      </c>
    </row>
    <row r="132" spans="1:6" s="30" customFormat="1" x14ac:dyDescent="0.2">
      <c r="A132" s="115"/>
      <c r="B132" s="116"/>
      <c r="C132" s="116"/>
      <c r="D132" s="113"/>
      <c r="E132" s="113"/>
      <c r="F132" s="113">
        <f t="shared" si="1"/>
        <v>0</v>
      </c>
    </row>
    <row r="133" spans="1:6" s="30" customFormat="1" x14ac:dyDescent="0.2">
      <c r="A133" s="115"/>
      <c r="B133" s="116"/>
      <c r="C133" s="116"/>
      <c r="D133" s="113"/>
      <c r="E133" s="113"/>
      <c r="F133" s="113">
        <f t="shared" si="1"/>
        <v>0</v>
      </c>
    </row>
    <row r="134" spans="1:6" s="30" customFormat="1" x14ac:dyDescent="0.2">
      <c r="A134" s="115"/>
      <c r="B134" s="116"/>
      <c r="C134" s="116"/>
      <c r="D134" s="113"/>
      <c r="E134" s="113"/>
      <c r="F134" s="113">
        <f t="shared" ref="F134:F197" si="2">D134+E134</f>
        <v>0</v>
      </c>
    </row>
    <row r="135" spans="1:6" s="30" customFormat="1" x14ac:dyDescent="0.2">
      <c r="A135" s="115"/>
      <c r="B135" s="116"/>
      <c r="C135" s="116"/>
      <c r="D135" s="113"/>
      <c r="E135" s="113"/>
      <c r="F135" s="113">
        <f t="shared" si="2"/>
        <v>0</v>
      </c>
    </row>
    <row r="136" spans="1:6" s="30" customFormat="1" x14ac:dyDescent="0.2">
      <c r="A136" s="115"/>
      <c r="B136" s="116"/>
      <c r="C136" s="116"/>
      <c r="D136" s="113"/>
      <c r="E136" s="113"/>
      <c r="F136" s="113">
        <f t="shared" si="2"/>
        <v>0</v>
      </c>
    </row>
    <row r="137" spans="1:6" s="30" customFormat="1" x14ac:dyDescent="0.2">
      <c r="A137" s="115"/>
      <c r="B137" s="116"/>
      <c r="C137" s="116"/>
      <c r="D137" s="113"/>
      <c r="E137" s="113"/>
      <c r="F137" s="113">
        <f t="shared" si="2"/>
        <v>0</v>
      </c>
    </row>
    <row r="138" spans="1:6" s="30" customFormat="1" x14ac:dyDescent="0.2">
      <c r="A138" s="115"/>
      <c r="B138" s="116"/>
      <c r="C138" s="116"/>
      <c r="D138" s="113"/>
      <c r="E138" s="113"/>
      <c r="F138" s="113">
        <f t="shared" si="2"/>
        <v>0</v>
      </c>
    </row>
    <row r="139" spans="1:6" s="30" customFormat="1" x14ac:dyDescent="0.2">
      <c r="A139" s="115"/>
      <c r="B139" s="116"/>
      <c r="C139" s="116"/>
      <c r="D139" s="113"/>
      <c r="E139" s="113"/>
      <c r="F139" s="113">
        <f t="shared" si="2"/>
        <v>0</v>
      </c>
    </row>
    <row r="140" spans="1:6" s="30" customFormat="1" x14ac:dyDescent="0.2">
      <c r="A140" s="115"/>
      <c r="B140" s="116"/>
      <c r="C140" s="116"/>
      <c r="D140" s="113"/>
      <c r="E140" s="113"/>
      <c r="F140" s="113">
        <f t="shared" si="2"/>
        <v>0</v>
      </c>
    </row>
    <row r="141" spans="1:6" s="30" customFormat="1" x14ac:dyDescent="0.2">
      <c r="A141" s="115"/>
      <c r="B141" s="116"/>
      <c r="C141" s="116"/>
      <c r="D141" s="113"/>
      <c r="E141" s="113"/>
      <c r="F141" s="113">
        <f t="shared" si="2"/>
        <v>0</v>
      </c>
    </row>
    <row r="142" spans="1:6" s="30" customFormat="1" x14ac:dyDescent="0.2">
      <c r="A142" s="115"/>
      <c r="B142" s="116"/>
      <c r="C142" s="116"/>
      <c r="D142" s="113"/>
      <c r="E142" s="113"/>
      <c r="F142" s="113">
        <f t="shared" si="2"/>
        <v>0</v>
      </c>
    </row>
    <row r="143" spans="1:6" s="30" customFormat="1" x14ac:dyDescent="0.2">
      <c r="A143" s="115"/>
      <c r="B143" s="116"/>
      <c r="C143" s="116"/>
      <c r="D143" s="113"/>
      <c r="E143" s="113"/>
      <c r="F143" s="113">
        <f t="shared" si="2"/>
        <v>0</v>
      </c>
    </row>
    <row r="144" spans="1:6" s="30" customFormat="1" x14ac:dyDescent="0.2">
      <c r="A144" s="115"/>
      <c r="B144" s="116"/>
      <c r="C144" s="116"/>
      <c r="D144" s="113"/>
      <c r="E144" s="113"/>
      <c r="F144" s="113">
        <f t="shared" si="2"/>
        <v>0</v>
      </c>
    </row>
    <row r="145" spans="1:6" s="30" customFormat="1" x14ac:dyDescent="0.2">
      <c r="A145" s="115"/>
      <c r="B145" s="116"/>
      <c r="C145" s="116"/>
      <c r="D145" s="113"/>
      <c r="E145" s="113"/>
      <c r="F145" s="113">
        <f t="shared" si="2"/>
        <v>0</v>
      </c>
    </row>
    <row r="146" spans="1:6" s="30" customFormat="1" x14ac:dyDescent="0.2">
      <c r="A146" s="115"/>
      <c r="B146" s="116"/>
      <c r="C146" s="116"/>
      <c r="D146" s="113"/>
      <c r="E146" s="113"/>
      <c r="F146" s="113">
        <f t="shared" si="2"/>
        <v>0</v>
      </c>
    </row>
    <row r="147" spans="1:6" s="30" customFormat="1" x14ac:dyDescent="0.2">
      <c r="A147" s="115"/>
      <c r="B147" s="116"/>
      <c r="C147" s="116"/>
      <c r="D147" s="113"/>
      <c r="E147" s="113"/>
      <c r="F147" s="113">
        <f t="shared" si="2"/>
        <v>0</v>
      </c>
    </row>
    <row r="148" spans="1:6" s="30" customFormat="1" x14ac:dyDescent="0.2">
      <c r="A148" s="115"/>
      <c r="B148" s="116"/>
      <c r="C148" s="116"/>
      <c r="D148" s="113"/>
      <c r="E148" s="113"/>
      <c r="F148" s="113">
        <f t="shared" si="2"/>
        <v>0</v>
      </c>
    </row>
    <row r="149" spans="1:6" s="30" customFormat="1" x14ac:dyDescent="0.2">
      <c r="A149" s="115"/>
      <c r="B149" s="116"/>
      <c r="C149" s="116"/>
      <c r="D149" s="113"/>
      <c r="E149" s="113"/>
      <c r="F149" s="113">
        <f t="shared" si="2"/>
        <v>0</v>
      </c>
    </row>
    <row r="150" spans="1:6" s="30" customFormat="1" x14ac:dyDescent="0.2">
      <c r="A150" s="115"/>
      <c r="B150" s="116"/>
      <c r="C150" s="116"/>
      <c r="D150" s="113"/>
      <c r="E150" s="113"/>
      <c r="F150" s="113">
        <f t="shared" si="2"/>
        <v>0</v>
      </c>
    </row>
    <row r="151" spans="1:6" s="30" customFormat="1" x14ac:dyDescent="0.2">
      <c r="A151" s="115"/>
      <c r="B151" s="116"/>
      <c r="C151" s="116"/>
      <c r="D151" s="113"/>
      <c r="E151" s="113"/>
      <c r="F151" s="113">
        <f t="shared" si="2"/>
        <v>0</v>
      </c>
    </row>
    <row r="152" spans="1:6" s="30" customFormat="1" x14ac:dyDescent="0.2">
      <c r="A152" s="115"/>
      <c r="B152" s="116"/>
      <c r="C152" s="116"/>
      <c r="D152" s="113"/>
      <c r="E152" s="113"/>
      <c r="F152" s="113">
        <f t="shared" si="2"/>
        <v>0</v>
      </c>
    </row>
    <row r="153" spans="1:6" s="30" customFormat="1" x14ac:dyDescent="0.2">
      <c r="A153" s="115"/>
      <c r="B153" s="116"/>
      <c r="C153" s="116"/>
      <c r="D153" s="113"/>
      <c r="E153" s="113"/>
      <c r="F153" s="113">
        <f t="shared" si="2"/>
        <v>0</v>
      </c>
    </row>
    <row r="154" spans="1:6" s="30" customFormat="1" x14ac:dyDescent="0.2">
      <c r="A154" s="115"/>
      <c r="B154" s="116"/>
      <c r="C154" s="116"/>
      <c r="D154" s="113"/>
      <c r="E154" s="113"/>
      <c r="F154" s="113">
        <f t="shared" si="2"/>
        <v>0</v>
      </c>
    </row>
    <row r="155" spans="1:6" s="30" customFormat="1" x14ac:dyDescent="0.2">
      <c r="A155" s="115"/>
      <c r="B155" s="116"/>
      <c r="C155" s="116"/>
      <c r="D155" s="113"/>
      <c r="E155" s="113"/>
      <c r="F155" s="113">
        <f t="shared" si="2"/>
        <v>0</v>
      </c>
    </row>
    <row r="156" spans="1:6" s="30" customFormat="1" x14ac:dyDescent="0.2">
      <c r="A156" s="115"/>
      <c r="B156" s="116"/>
      <c r="C156" s="116"/>
      <c r="D156" s="113"/>
      <c r="E156" s="113"/>
      <c r="F156" s="113">
        <f t="shared" si="2"/>
        <v>0</v>
      </c>
    </row>
    <row r="157" spans="1:6" s="30" customFormat="1" x14ac:dyDescent="0.2">
      <c r="A157" s="115"/>
      <c r="B157" s="116"/>
      <c r="C157" s="116"/>
      <c r="D157" s="113"/>
      <c r="E157" s="113"/>
      <c r="F157" s="113">
        <f t="shared" si="2"/>
        <v>0</v>
      </c>
    </row>
    <row r="158" spans="1:6" s="30" customFormat="1" x14ac:dyDescent="0.2">
      <c r="A158" s="115"/>
      <c r="B158" s="116"/>
      <c r="C158" s="116"/>
      <c r="D158" s="113"/>
      <c r="E158" s="113"/>
      <c r="F158" s="113">
        <f t="shared" si="2"/>
        <v>0</v>
      </c>
    </row>
    <row r="159" spans="1:6" s="30" customFormat="1" x14ac:dyDescent="0.2">
      <c r="A159" s="115"/>
      <c r="B159" s="116"/>
      <c r="C159" s="116"/>
      <c r="D159" s="113"/>
      <c r="E159" s="113"/>
      <c r="F159" s="113">
        <f t="shared" si="2"/>
        <v>0</v>
      </c>
    </row>
    <row r="160" spans="1:6" s="30" customFormat="1" x14ac:dyDescent="0.2">
      <c r="A160" s="115"/>
      <c r="B160" s="116"/>
      <c r="C160" s="116"/>
      <c r="D160" s="113"/>
      <c r="E160" s="113"/>
      <c r="F160" s="113">
        <f t="shared" si="2"/>
        <v>0</v>
      </c>
    </row>
    <row r="161" spans="1:6" s="30" customFormat="1" x14ac:dyDescent="0.2">
      <c r="A161" s="115"/>
      <c r="B161" s="116"/>
      <c r="C161" s="116"/>
      <c r="D161" s="113"/>
      <c r="E161" s="113"/>
      <c r="F161" s="113">
        <f t="shared" si="2"/>
        <v>0</v>
      </c>
    </row>
    <row r="162" spans="1:6" s="30" customFormat="1" x14ac:dyDescent="0.2">
      <c r="A162" s="115"/>
      <c r="B162" s="116"/>
      <c r="C162" s="116"/>
      <c r="D162" s="113"/>
      <c r="E162" s="113"/>
      <c r="F162" s="113">
        <f t="shared" si="2"/>
        <v>0</v>
      </c>
    </row>
    <row r="163" spans="1:6" s="30" customFormat="1" x14ac:dyDescent="0.2">
      <c r="A163" s="115"/>
      <c r="B163" s="116"/>
      <c r="C163" s="116"/>
      <c r="D163" s="113"/>
      <c r="E163" s="113"/>
      <c r="F163" s="113">
        <f t="shared" si="2"/>
        <v>0</v>
      </c>
    </row>
    <row r="164" spans="1:6" s="30" customFormat="1" x14ac:dyDescent="0.2">
      <c r="A164" s="115"/>
      <c r="B164" s="116"/>
      <c r="C164" s="116"/>
      <c r="D164" s="113"/>
      <c r="E164" s="113"/>
      <c r="F164" s="113">
        <f t="shared" si="2"/>
        <v>0</v>
      </c>
    </row>
    <row r="165" spans="1:6" s="30" customFormat="1" x14ac:dyDescent="0.2">
      <c r="A165" s="115"/>
      <c r="B165" s="116"/>
      <c r="C165" s="116"/>
      <c r="D165" s="113"/>
      <c r="E165" s="113"/>
      <c r="F165" s="113">
        <f t="shared" si="2"/>
        <v>0</v>
      </c>
    </row>
    <row r="166" spans="1:6" s="30" customFormat="1" x14ac:dyDescent="0.2">
      <c r="A166" s="115"/>
      <c r="B166" s="116"/>
      <c r="C166" s="116"/>
      <c r="D166" s="113"/>
      <c r="E166" s="113"/>
      <c r="F166" s="113">
        <f t="shared" si="2"/>
        <v>0</v>
      </c>
    </row>
    <row r="167" spans="1:6" s="30" customFormat="1" x14ac:dyDescent="0.2">
      <c r="A167" s="115"/>
      <c r="B167" s="116"/>
      <c r="C167" s="116"/>
      <c r="D167" s="113"/>
      <c r="E167" s="113"/>
      <c r="F167" s="113">
        <f t="shared" si="2"/>
        <v>0</v>
      </c>
    </row>
    <row r="168" spans="1:6" s="30" customFormat="1" x14ac:dyDescent="0.2">
      <c r="A168" s="115"/>
      <c r="B168" s="116"/>
      <c r="C168" s="116"/>
      <c r="D168" s="113"/>
      <c r="E168" s="113"/>
      <c r="F168" s="113">
        <f t="shared" si="2"/>
        <v>0</v>
      </c>
    </row>
    <row r="169" spans="1:6" s="30" customFormat="1" x14ac:dyDescent="0.2">
      <c r="A169" s="115"/>
      <c r="B169" s="116"/>
      <c r="C169" s="116"/>
      <c r="D169" s="113"/>
      <c r="E169" s="113"/>
      <c r="F169" s="113">
        <f t="shared" si="2"/>
        <v>0</v>
      </c>
    </row>
    <row r="170" spans="1:6" s="30" customFormat="1" x14ac:dyDescent="0.2">
      <c r="A170" s="115"/>
      <c r="B170" s="116"/>
      <c r="C170" s="116"/>
      <c r="D170" s="113"/>
      <c r="E170" s="113"/>
      <c r="F170" s="113">
        <f t="shared" si="2"/>
        <v>0</v>
      </c>
    </row>
    <row r="171" spans="1:6" s="30" customFormat="1" x14ac:dyDescent="0.2">
      <c r="A171" s="115"/>
      <c r="B171" s="116"/>
      <c r="C171" s="116"/>
      <c r="D171" s="113"/>
      <c r="E171" s="113"/>
      <c r="F171" s="113">
        <f t="shared" si="2"/>
        <v>0</v>
      </c>
    </row>
    <row r="172" spans="1:6" s="30" customFormat="1" x14ac:dyDescent="0.2">
      <c r="A172" s="115"/>
      <c r="B172" s="116"/>
      <c r="C172" s="116"/>
      <c r="D172" s="113"/>
      <c r="E172" s="113"/>
      <c r="F172" s="113">
        <f t="shared" si="2"/>
        <v>0</v>
      </c>
    </row>
    <row r="173" spans="1:6" s="30" customFormat="1" x14ac:dyDescent="0.2">
      <c r="A173" s="115"/>
      <c r="B173" s="116"/>
      <c r="C173" s="116"/>
      <c r="D173" s="113"/>
      <c r="E173" s="113"/>
      <c r="F173" s="113">
        <f t="shared" si="2"/>
        <v>0</v>
      </c>
    </row>
    <row r="174" spans="1:6" s="30" customFormat="1" x14ac:dyDescent="0.2">
      <c r="A174" s="115"/>
      <c r="B174" s="116"/>
      <c r="C174" s="116"/>
      <c r="D174" s="113"/>
      <c r="E174" s="113"/>
      <c r="F174" s="113">
        <f t="shared" si="2"/>
        <v>0</v>
      </c>
    </row>
    <row r="175" spans="1:6" s="30" customFormat="1" x14ac:dyDescent="0.2">
      <c r="A175" s="115"/>
      <c r="B175" s="116"/>
      <c r="C175" s="116"/>
      <c r="D175" s="113"/>
      <c r="E175" s="113"/>
      <c r="F175" s="113">
        <f t="shared" si="2"/>
        <v>0</v>
      </c>
    </row>
    <row r="176" spans="1:6" s="30" customFormat="1" x14ac:dyDescent="0.2">
      <c r="A176" s="115"/>
      <c r="B176" s="116"/>
      <c r="C176" s="116"/>
      <c r="D176" s="113"/>
      <c r="E176" s="113"/>
      <c r="F176" s="113">
        <f t="shared" si="2"/>
        <v>0</v>
      </c>
    </row>
    <row r="177" spans="1:6" s="30" customFormat="1" x14ac:dyDescent="0.2">
      <c r="A177" s="115"/>
      <c r="B177" s="116"/>
      <c r="C177" s="116"/>
      <c r="D177" s="113"/>
      <c r="E177" s="113"/>
      <c r="F177" s="113">
        <f t="shared" si="2"/>
        <v>0</v>
      </c>
    </row>
    <row r="178" spans="1:6" s="30" customFormat="1" x14ac:dyDescent="0.2">
      <c r="A178" s="115"/>
      <c r="B178" s="116"/>
      <c r="C178" s="116"/>
      <c r="D178" s="113"/>
      <c r="E178" s="113"/>
      <c r="F178" s="113">
        <f t="shared" si="2"/>
        <v>0</v>
      </c>
    </row>
    <row r="179" spans="1:6" s="30" customFormat="1" x14ac:dyDescent="0.2">
      <c r="A179" s="115"/>
      <c r="B179" s="116"/>
      <c r="C179" s="116"/>
      <c r="D179" s="113"/>
      <c r="E179" s="113"/>
      <c r="F179" s="113">
        <f t="shared" si="2"/>
        <v>0</v>
      </c>
    </row>
    <row r="180" spans="1:6" s="30" customFormat="1" x14ac:dyDescent="0.2">
      <c r="A180" s="115"/>
      <c r="B180" s="116"/>
      <c r="C180" s="116"/>
      <c r="D180" s="113"/>
      <c r="E180" s="113"/>
      <c r="F180" s="113">
        <f t="shared" si="2"/>
        <v>0</v>
      </c>
    </row>
    <row r="181" spans="1:6" s="30" customFormat="1" x14ac:dyDescent="0.2">
      <c r="A181" s="115"/>
      <c r="B181" s="116"/>
      <c r="C181" s="116"/>
      <c r="D181" s="113"/>
      <c r="E181" s="113"/>
      <c r="F181" s="113">
        <f t="shared" si="2"/>
        <v>0</v>
      </c>
    </row>
    <row r="182" spans="1:6" s="30" customFormat="1" x14ac:dyDescent="0.2">
      <c r="A182" s="115"/>
      <c r="B182" s="116"/>
      <c r="C182" s="116"/>
      <c r="D182" s="113"/>
      <c r="E182" s="113"/>
      <c r="F182" s="113">
        <f t="shared" si="2"/>
        <v>0</v>
      </c>
    </row>
    <row r="183" spans="1:6" s="30" customFormat="1" x14ac:dyDescent="0.2">
      <c r="A183" s="115"/>
      <c r="B183" s="116"/>
      <c r="C183" s="116"/>
      <c r="D183" s="113"/>
      <c r="E183" s="113"/>
      <c r="F183" s="113">
        <f t="shared" si="2"/>
        <v>0</v>
      </c>
    </row>
    <row r="184" spans="1:6" s="30" customFormat="1" x14ac:dyDescent="0.2">
      <c r="A184" s="115"/>
      <c r="B184" s="116"/>
      <c r="C184" s="116"/>
      <c r="D184" s="113"/>
      <c r="E184" s="113"/>
      <c r="F184" s="113">
        <f t="shared" si="2"/>
        <v>0</v>
      </c>
    </row>
    <row r="185" spans="1:6" s="30" customFormat="1" x14ac:dyDescent="0.2">
      <c r="A185" s="115"/>
      <c r="B185" s="116"/>
      <c r="C185" s="116"/>
      <c r="D185" s="113"/>
      <c r="E185" s="113"/>
      <c r="F185" s="113">
        <f t="shared" si="2"/>
        <v>0</v>
      </c>
    </row>
    <row r="186" spans="1:6" s="30" customFormat="1" x14ac:dyDescent="0.2">
      <c r="A186" s="115"/>
      <c r="B186" s="116"/>
      <c r="C186" s="116"/>
      <c r="D186" s="113"/>
      <c r="E186" s="113"/>
      <c r="F186" s="113">
        <f t="shared" si="2"/>
        <v>0</v>
      </c>
    </row>
    <row r="187" spans="1:6" s="30" customFormat="1" x14ac:dyDescent="0.2">
      <c r="A187" s="115"/>
      <c r="B187" s="116"/>
      <c r="C187" s="116"/>
      <c r="D187" s="113"/>
      <c r="E187" s="113"/>
      <c r="F187" s="113">
        <f t="shared" si="2"/>
        <v>0</v>
      </c>
    </row>
    <row r="188" spans="1:6" s="30" customFormat="1" x14ac:dyDescent="0.2">
      <c r="A188" s="115"/>
      <c r="B188" s="116"/>
      <c r="C188" s="116"/>
      <c r="D188" s="113"/>
      <c r="E188" s="113"/>
      <c r="F188" s="113">
        <f t="shared" si="2"/>
        <v>0</v>
      </c>
    </row>
    <row r="189" spans="1:6" s="30" customFormat="1" x14ac:dyDescent="0.2">
      <c r="A189" s="115"/>
      <c r="B189" s="116"/>
      <c r="C189" s="116"/>
      <c r="D189" s="113"/>
      <c r="E189" s="113"/>
      <c r="F189" s="113">
        <f t="shared" si="2"/>
        <v>0</v>
      </c>
    </row>
    <row r="190" spans="1:6" s="30" customFormat="1" x14ac:dyDescent="0.2">
      <c r="A190" s="115"/>
      <c r="B190" s="116"/>
      <c r="C190" s="116"/>
      <c r="D190" s="113"/>
      <c r="E190" s="113"/>
      <c r="F190" s="113">
        <f t="shared" si="2"/>
        <v>0</v>
      </c>
    </row>
    <row r="191" spans="1:6" s="30" customFormat="1" x14ac:dyDescent="0.2">
      <c r="A191" s="115"/>
      <c r="B191" s="116"/>
      <c r="C191" s="116"/>
      <c r="D191" s="113"/>
      <c r="E191" s="113"/>
      <c r="F191" s="113">
        <f t="shared" si="2"/>
        <v>0</v>
      </c>
    </row>
    <row r="192" spans="1:6" s="30" customFormat="1" x14ac:dyDescent="0.2">
      <c r="A192" s="115"/>
      <c r="B192" s="116"/>
      <c r="C192" s="116"/>
      <c r="D192" s="113"/>
      <c r="E192" s="113"/>
      <c r="F192" s="113">
        <f t="shared" si="2"/>
        <v>0</v>
      </c>
    </row>
    <row r="193" spans="1:6" s="30" customFormat="1" x14ac:dyDescent="0.2">
      <c r="A193" s="115"/>
      <c r="B193" s="116"/>
      <c r="C193" s="116"/>
      <c r="D193" s="113"/>
      <c r="E193" s="113"/>
      <c r="F193" s="113">
        <f t="shared" si="2"/>
        <v>0</v>
      </c>
    </row>
    <row r="194" spans="1:6" s="30" customFormat="1" x14ac:dyDescent="0.2">
      <c r="A194" s="115"/>
      <c r="B194" s="116"/>
      <c r="C194" s="116"/>
      <c r="D194" s="113"/>
      <c r="E194" s="113"/>
      <c r="F194" s="113">
        <f t="shared" si="2"/>
        <v>0</v>
      </c>
    </row>
    <row r="195" spans="1:6" s="30" customFormat="1" x14ac:dyDescent="0.2">
      <c r="A195" s="115"/>
      <c r="B195" s="116"/>
      <c r="C195" s="116"/>
      <c r="D195" s="113"/>
      <c r="E195" s="113"/>
      <c r="F195" s="113">
        <f t="shared" si="2"/>
        <v>0</v>
      </c>
    </row>
    <row r="196" spans="1:6" s="30" customFormat="1" x14ac:dyDescent="0.2">
      <c r="A196" s="115"/>
      <c r="B196" s="116"/>
      <c r="C196" s="116"/>
      <c r="D196" s="113"/>
      <c r="E196" s="113"/>
      <c r="F196" s="113">
        <f t="shared" si="2"/>
        <v>0</v>
      </c>
    </row>
    <row r="197" spans="1:6" s="30" customFormat="1" x14ac:dyDescent="0.2">
      <c r="A197" s="115"/>
      <c r="B197" s="116"/>
      <c r="C197" s="116"/>
      <c r="D197" s="113"/>
      <c r="E197" s="113"/>
      <c r="F197" s="113">
        <f t="shared" si="2"/>
        <v>0</v>
      </c>
    </row>
    <row r="198" spans="1:6" s="30" customFormat="1" x14ac:dyDescent="0.2">
      <c r="A198" s="115"/>
      <c r="B198" s="116"/>
      <c r="C198" s="116"/>
      <c r="D198" s="113"/>
      <c r="E198" s="113"/>
      <c r="F198" s="113">
        <f t="shared" ref="F198:F210" si="3">D198+E198</f>
        <v>0</v>
      </c>
    </row>
    <row r="199" spans="1:6" s="30" customFormat="1" x14ac:dyDescent="0.2">
      <c r="A199" s="115"/>
      <c r="B199" s="116"/>
      <c r="C199" s="116"/>
      <c r="D199" s="113"/>
      <c r="E199" s="113"/>
      <c r="F199" s="113">
        <f t="shared" si="3"/>
        <v>0</v>
      </c>
    </row>
    <row r="200" spans="1:6" s="30" customFormat="1" x14ac:dyDescent="0.2">
      <c r="A200" s="115"/>
      <c r="B200" s="116"/>
      <c r="C200" s="116"/>
      <c r="D200" s="113"/>
      <c r="E200" s="113"/>
      <c r="F200" s="113">
        <f t="shared" si="3"/>
        <v>0</v>
      </c>
    </row>
    <row r="201" spans="1:6" s="30" customFormat="1" x14ac:dyDescent="0.2">
      <c r="A201" s="115"/>
      <c r="B201" s="116"/>
      <c r="C201" s="116"/>
      <c r="D201" s="113"/>
      <c r="E201" s="113"/>
      <c r="F201" s="113">
        <f t="shared" si="3"/>
        <v>0</v>
      </c>
    </row>
    <row r="202" spans="1:6" s="30" customFormat="1" x14ac:dyDescent="0.2">
      <c r="A202" s="115"/>
      <c r="B202" s="116"/>
      <c r="C202" s="116"/>
      <c r="D202" s="113"/>
      <c r="E202" s="113"/>
      <c r="F202" s="113">
        <f t="shared" si="3"/>
        <v>0</v>
      </c>
    </row>
    <row r="203" spans="1:6" s="30" customFormat="1" x14ac:dyDescent="0.2">
      <c r="A203" s="115"/>
      <c r="B203" s="116"/>
      <c r="C203" s="116"/>
      <c r="D203" s="113"/>
      <c r="E203" s="113"/>
      <c r="F203" s="113">
        <f t="shared" si="3"/>
        <v>0</v>
      </c>
    </row>
    <row r="204" spans="1:6" s="30" customFormat="1" x14ac:dyDescent="0.2">
      <c r="A204" s="115"/>
      <c r="B204" s="116"/>
      <c r="C204" s="116"/>
      <c r="D204" s="113"/>
      <c r="E204" s="113"/>
      <c r="F204" s="113">
        <f t="shared" si="3"/>
        <v>0</v>
      </c>
    </row>
    <row r="205" spans="1:6" s="30" customFormat="1" x14ac:dyDescent="0.2">
      <c r="A205" s="115"/>
      <c r="B205" s="116"/>
      <c r="C205" s="116"/>
      <c r="D205" s="113"/>
      <c r="E205" s="113"/>
      <c r="F205" s="113">
        <f t="shared" si="3"/>
        <v>0</v>
      </c>
    </row>
    <row r="206" spans="1:6" s="30" customFormat="1" x14ac:dyDescent="0.2">
      <c r="A206" s="115"/>
      <c r="B206" s="116"/>
      <c r="C206" s="116"/>
      <c r="D206" s="113"/>
      <c r="E206" s="113"/>
      <c r="F206" s="113">
        <f t="shared" si="3"/>
        <v>0</v>
      </c>
    </row>
    <row r="207" spans="1:6" x14ac:dyDescent="0.2">
      <c r="A207" s="115"/>
      <c r="B207" s="116"/>
      <c r="C207" s="116"/>
      <c r="D207" s="113"/>
      <c r="E207" s="113"/>
      <c r="F207" s="113">
        <f t="shared" si="3"/>
        <v>0</v>
      </c>
    </row>
    <row r="208" spans="1:6" x14ac:dyDescent="0.2">
      <c r="A208" s="115"/>
      <c r="B208" s="116"/>
      <c r="C208" s="116"/>
      <c r="D208" s="113"/>
      <c r="E208" s="113"/>
      <c r="F208" s="113">
        <f t="shared" si="3"/>
        <v>0</v>
      </c>
    </row>
    <row r="209" spans="1:6" x14ac:dyDescent="0.2">
      <c r="A209" s="115"/>
      <c r="B209" s="116"/>
      <c r="C209" s="116"/>
      <c r="D209" s="113"/>
      <c r="E209" s="113"/>
      <c r="F209" s="113">
        <f t="shared" si="3"/>
        <v>0</v>
      </c>
    </row>
    <row r="210" spans="1:6" x14ac:dyDescent="0.2">
      <c r="A210" s="117" t="s">
        <v>22</v>
      </c>
      <c r="B210" s="118"/>
      <c r="C210" s="119"/>
      <c r="D210" s="120">
        <f>SUM(D6:D209)</f>
        <v>45115276</v>
      </c>
      <c r="E210" s="120">
        <f>SUM(E6:E209)</f>
        <v>97818165.86999999</v>
      </c>
      <c r="F210" s="120">
        <f t="shared" si="3"/>
        <v>142933441.87</v>
      </c>
    </row>
    <row r="211" spans="1:6" s="30" customFormat="1" x14ac:dyDescent="0.2"/>
    <row r="212" spans="1:6" s="30" customFormat="1" x14ac:dyDescent="0.2"/>
    <row r="213" spans="1:6" s="30" customFormat="1" x14ac:dyDescent="0.2"/>
    <row r="214" spans="1:6" s="30" customFormat="1" x14ac:dyDescent="0.2"/>
    <row r="215" spans="1:6" s="30" customFormat="1" x14ac:dyDescent="0.2"/>
    <row r="216" spans="1:6" s="30" customFormat="1" x14ac:dyDescent="0.2"/>
    <row r="217" spans="1:6" s="30" customFormat="1" x14ac:dyDescent="0.2"/>
    <row r="218" spans="1:6" s="30" customFormat="1" x14ac:dyDescent="0.2"/>
    <row r="219" spans="1:6" s="30" customFormat="1" x14ac:dyDescent="0.2"/>
    <row r="220" spans="1:6" s="30" customFormat="1" x14ac:dyDescent="0.2"/>
    <row r="221" spans="1:6" s="30" customFormat="1" x14ac:dyDescent="0.2"/>
    <row r="222" spans="1:6" s="30" customFormat="1" x14ac:dyDescent="0.2"/>
    <row r="223" spans="1:6" s="30" customFormat="1" x14ac:dyDescent="0.2"/>
    <row r="224" spans="1:6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2022-03-09T07:05:57Z</dcterms:created>
  <dcterms:modified xsi:type="dcterms:W3CDTF">2022-03-09T07:06:05Z</dcterms:modified>
</cp:coreProperties>
</file>