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1.1" sheetId="1" r:id="rId1"/>
    <sheet name="รายละเอียด 2.1.1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'รายละเอียด 2.1.1'!$A$4:$AP$4</definedName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0" i="2" l="1"/>
  <c r="D48" i="1" s="1"/>
  <c r="F48" i="1" s="1"/>
  <c r="E559" i="2"/>
  <c r="G559" i="2" s="1"/>
  <c r="G558" i="2"/>
  <c r="F557" i="2"/>
  <c r="E45" i="1" s="1"/>
  <c r="F45" i="1" s="1"/>
  <c r="F556" i="2"/>
  <c r="F562" i="2" s="1"/>
  <c r="E556" i="2"/>
  <c r="E562" i="2" s="1"/>
  <c r="G554" i="2"/>
  <c r="G553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K77" i="1"/>
  <c r="K76" i="1"/>
  <c r="K75" i="1"/>
  <c r="D75" i="1"/>
  <c r="K74" i="1"/>
  <c r="D74" i="1"/>
  <c r="K73" i="1"/>
  <c r="K72" i="1"/>
  <c r="D72" i="1"/>
  <c r="K71" i="1"/>
  <c r="K70" i="1"/>
  <c r="D70" i="1"/>
  <c r="K69" i="1"/>
  <c r="K68" i="1"/>
  <c r="K67" i="1"/>
  <c r="D67" i="1"/>
  <c r="K66" i="1"/>
  <c r="D66" i="1"/>
  <c r="K65" i="1"/>
  <c r="K64" i="1"/>
  <c r="D64" i="1"/>
  <c r="K63" i="1"/>
  <c r="K62" i="1"/>
  <c r="K78" i="1" s="1"/>
  <c r="T53" i="1"/>
  <c r="D46" i="1"/>
  <c r="F46" i="1" s="1"/>
  <c r="D45" i="1"/>
  <c r="E42" i="1"/>
  <c r="D42" i="1"/>
  <c r="F42" i="1" s="1"/>
  <c r="E41" i="1"/>
  <c r="D41" i="1"/>
  <c r="Q34" i="1"/>
  <c r="I34" i="1"/>
  <c r="H34" i="1"/>
  <c r="F34" i="1"/>
  <c r="S33" i="1"/>
  <c r="T33" i="1" s="1"/>
  <c r="R33" i="1"/>
  <c r="S32" i="1"/>
  <c r="T32" i="1" s="1"/>
  <c r="R32" i="1"/>
  <c r="Q31" i="1"/>
  <c r="N31" i="1"/>
  <c r="L31" i="1"/>
  <c r="K31" i="1"/>
  <c r="I31" i="1"/>
  <c r="H31" i="1"/>
  <c r="G31" i="1"/>
  <c r="F31" i="1"/>
  <c r="E31" i="1"/>
  <c r="Q30" i="1"/>
  <c r="O30" i="1"/>
  <c r="I30" i="1"/>
  <c r="G30" i="1"/>
  <c r="M30" i="1" s="1"/>
  <c r="F30" i="1"/>
  <c r="L30" i="1" s="1"/>
  <c r="O29" i="1"/>
  <c r="N29" i="1"/>
  <c r="M29" i="1"/>
  <c r="L29" i="1"/>
  <c r="K29" i="1"/>
  <c r="P29" i="1" s="1"/>
  <c r="J29" i="1"/>
  <c r="D71" i="1" s="1"/>
  <c r="O28" i="1"/>
  <c r="P28" i="1" s="1"/>
  <c r="N28" i="1"/>
  <c r="M28" i="1"/>
  <c r="L28" i="1"/>
  <c r="K28" i="1"/>
  <c r="J28" i="1"/>
  <c r="Q27" i="1"/>
  <c r="O27" i="1"/>
  <c r="M27" i="1"/>
  <c r="L27" i="1"/>
  <c r="K27" i="1"/>
  <c r="P27" i="1" s="1"/>
  <c r="R27" i="1" s="1"/>
  <c r="S27" i="1" s="1"/>
  <c r="T27" i="1" s="1"/>
  <c r="J27" i="1"/>
  <c r="I27" i="1"/>
  <c r="H27" i="1"/>
  <c r="N27" i="1" s="1"/>
  <c r="G27" i="1"/>
  <c r="F27" i="1"/>
  <c r="E27" i="1"/>
  <c r="O26" i="1"/>
  <c r="N26" i="1"/>
  <c r="M26" i="1"/>
  <c r="L26" i="1"/>
  <c r="K26" i="1"/>
  <c r="P26" i="1" s="1"/>
  <c r="J26" i="1"/>
  <c r="D73" i="1" s="1"/>
  <c r="O25" i="1"/>
  <c r="N25" i="1"/>
  <c r="M25" i="1"/>
  <c r="L25" i="1"/>
  <c r="K25" i="1"/>
  <c r="P25" i="1" s="1"/>
  <c r="J25" i="1"/>
  <c r="O24" i="1"/>
  <c r="N24" i="1"/>
  <c r="M24" i="1"/>
  <c r="L24" i="1"/>
  <c r="K24" i="1"/>
  <c r="P24" i="1" s="1"/>
  <c r="J24" i="1"/>
  <c r="D63" i="1" s="1"/>
  <c r="O23" i="1"/>
  <c r="P23" i="1" s="1"/>
  <c r="R23" i="1" s="1"/>
  <c r="S23" i="1" s="1"/>
  <c r="T23" i="1" s="1"/>
  <c r="N23" i="1"/>
  <c r="M23" i="1"/>
  <c r="L23" i="1"/>
  <c r="K23" i="1"/>
  <c r="J23" i="1"/>
  <c r="Q22" i="1"/>
  <c r="O22" i="1"/>
  <c r="M22" i="1"/>
  <c r="L22" i="1"/>
  <c r="K22" i="1"/>
  <c r="J22" i="1"/>
  <c r="I22" i="1"/>
  <c r="H22" i="1"/>
  <c r="N22" i="1" s="1"/>
  <c r="N34" i="1" s="1"/>
  <c r="G22" i="1"/>
  <c r="F22" i="1"/>
  <c r="E22" i="1"/>
  <c r="O21" i="1"/>
  <c r="N21" i="1"/>
  <c r="M21" i="1"/>
  <c r="L21" i="1"/>
  <c r="K21" i="1"/>
  <c r="P21" i="1" s="1"/>
  <c r="J21" i="1"/>
  <c r="O20" i="1"/>
  <c r="N20" i="1"/>
  <c r="M20" i="1"/>
  <c r="L20" i="1"/>
  <c r="K20" i="1"/>
  <c r="P20" i="1" s="1"/>
  <c r="J20" i="1"/>
  <c r="O19" i="1"/>
  <c r="N19" i="1"/>
  <c r="M19" i="1"/>
  <c r="L19" i="1"/>
  <c r="K19" i="1"/>
  <c r="P19" i="1" s="1"/>
  <c r="J19" i="1"/>
  <c r="O18" i="1"/>
  <c r="N18" i="1"/>
  <c r="M18" i="1"/>
  <c r="L18" i="1"/>
  <c r="K18" i="1"/>
  <c r="P18" i="1" s="1"/>
  <c r="J18" i="1"/>
  <c r="O17" i="1"/>
  <c r="N17" i="1"/>
  <c r="M17" i="1"/>
  <c r="L17" i="1"/>
  <c r="K17" i="1"/>
  <c r="P17" i="1" s="1"/>
  <c r="J17" i="1"/>
  <c r="D77" i="1" s="1"/>
  <c r="O16" i="1"/>
  <c r="O31" i="1" s="1"/>
  <c r="N16" i="1"/>
  <c r="M16" i="1"/>
  <c r="M31" i="1" s="1"/>
  <c r="L16" i="1"/>
  <c r="K16" i="1"/>
  <c r="J16" i="1"/>
  <c r="J31" i="1" s="1"/>
  <c r="D68" i="1" s="1"/>
  <c r="O15" i="1"/>
  <c r="N15" i="1"/>
  <c r="M15" i="1"/>
  <c r="L15" i="1"/>
  <c r="K15" i="1"/>
  <c r="P15" i="1" s="1"/>
  <c r="J15" i="1"/>
  <c r="D76" i="1" s="1"/>
  <c r="O14" i="1"/>
  <c r="N14" i="1"/>
  <c r="M14" i="1"/>
  <c r="L14" i="1"/>
  <c r="K14" i="1"/>
  <c r="P14" i="1" s="1"/>
  <c r="J14" i="1"/>
  <c r="O13" i="1"/>
  <c r="N13" i="1"/>
  <c r="M13" i="1"/>
  <c r="L13" i="1"/>
  <c r="K13" i="1"/>
  <c r="P13" i="1" s="1"/>
  <c r="J13" i="1"/>
  <c r="O12" i="1"/>
  <c r="P12" i="1" s="1"/>
  <c r="N12" i="1"/>
  <c r="M12" i="1"/>
  <c r="L12" i="1"/>
  <c r="K12" i="1"/>
  <c r="J12" i="1"/>
  <c r="O11" i="1"/>
  <c r="N11" i="1"/>
  <c r="M11" i="1"/>
  <c r="L11" i="1"/>
  <c r="K11" i="1"/>
  <c r="P11" i="1" s="1"/>
  <c r="J11" i="1"/>
  <c r="D69" i="1" s="1"/>
  <c r="O10" i="1"/>
  <c r="N10" i="1"/>
  <c r="M10" i="1"/>
  <c r="L10" i="1"/>
  <c r="K10" i="1"/>
  <c r="P10" i="1" s="1"/>
  <c r="J10" i="1"/>
  <c r="O9" i="1"/>
  <c r="N9" i="1"/>
  <c r="M9" i="1"/>
  <c r="L9" i="1"/>
  <c r="K9" i="1"/>
  <c r="P9" i="1" s="1"/>
  <c r="J9" i="1"/>
  <c r="D65" i="1" s="1"/>
  <c r="O8" i="1"/>
  <c r="P8" i="1" s="1"/>
  <c r="N8" i="1"/>
  <c r="M8" i="1"/>
  <c r="L8" i="1"/>
  <c r="K8" i="1"/>
  <c r="J8" i="1"/>
  <c r="O7" i="1"/>
  <c r="N7" i="1"/>
  <c r="M7" i="1"/>
  <c r="L7" i="1"/>
  <c r="K7" i="1"/>
  <c r="P7" i="1" s="1"/>
  <c r="J7" i="1"/>
  <c r="D62" i="1" s="1"/>
  <c r="Q6" i="1"/>
  <c r="O6" i="1"/>
  <c r="O34" i="1" s="1"/>
  <c r="N6" i="1"/>
  <c r="M6" i="1"/>
  <c r="M34" i="1" s="1"/>
  <c r="L6" i="1"/>
  <c r="L34" i="1" s="1"/>
  <c r="I6" i="1"/>
  <c r="H6" i="1"/>
  <c r="G6" i="1"/>
  <c r="G34" i="1" s="1"/>
  <c r="F6" i="1"/>
  <c r="E6" i="1"/>
  <c r="E30" i="1" s="1"/>
  <c r="K30" i="1" s="1"/>
  <c r="I76" i="1" l="1"/>
  <c r="M76" i="1" s="1"/>
  <c r="R15" i="1"/>
  <c r="S15" i="1" s="1"/>
  <c r="T15" i="1" s="1"/>
  <c r="R10" i="1"/>
  <c r="S10" i="1" s="1"/>
  <c r="T10" i="1" s="1"/>
  <c r="I67" i="1"/>
  <c r="M67" i="1" s="1"/>
  <c r="I72" i="1"/>
  <c r="M72" i="1" s="1"/>
  <c r="R12" i="1"/>
  <c r="S12" i="1" s="1"/>
  <c r="T12" i="1" s="1"/>
  <c r="R14" i="1"/>
  <c r="S14" i="1" s="1"/>
  <c r="T14" i="1" s="1"/>
  <c r="I75" i="1"/>
  <c r="M75" i="1" s="1"/>
  <c r="I63" i="1"/>
  <c r="M63" i="1" s="1"/>
  <c r="R24" i="1"/>
  <c r="S24" i="1" s="1"/>
  <c r="T24" i="1" s="1"/>
  <c r="I74" i="1"/>
  <c r="M74" i="1" s="1"/>
  <c r="R13" i="1"/>
  <c r="S13" i="1" s="1"/>
  <c r="T13" i="1" s="1"/>
  <c r="G562" i="2"/>
  <c r="I62" i="1"/>
  <c r="R7" i="1"/>
  <c r="S7" i="1" s="1"/>
  <c r="T7" i="1" s="1"/>
  <c r="I65" i="1"/>
  <c r="M65" i="1" s="1"/>
  <c r="R9" i="1"/>
  <c r="S9" i="1" s="1"/>
  <c r="T9" i="1" s="1"/>
  <c r="I77" i="1"/>
  <c r="M77" i="1" s="1"/>
  <c r="R17" i="1"/>
  <c r="S17" i="1" s="1"/>
  <c r="T17" i="1" s="1"/>
  <c r="I70" i="1"/>
  <c r="M70" i="1" s="1"/>
  <c r="R28" i="1"/>
  <c r="S28" i="1" s="1"/>
  <c r="T28" i="1" s="1"/>
  <c r="I71" i="1"/>
  <c r="M71" i="1" s="1"/>
  <c r="R29" i="1"/>
  <c r="S29" i="1" s="1"/>
  <c r="T29" i="1" s="1"/>
  <c r="D78" i="1"/>
  <c r="P22" i="1"/>
  <c r="R22" i="1" s="1"/>
  <c r="S22" i="1" s="1"/>
  <c r="T22" i="1" s="1"/>
  <c r="I73" i="1"/>
  <c r="M73" i="1" s="1"/>
  <c r="R26" i="1"/>
  <c r="S26" i="1" s="1"/>
  <c r="T26" i="1" s="1"/>
  <c r="I66" i="1"/>
  <c r="M66" i="1" s="1"/>
  <c r="R25" i="1"/>
  <c r="S25" i="1" s="1"/>
  <c r="T25" i="1" s="1"/>
  <c r="I69" i="1"/>
  <c r="M69" i="1" s="1"/>
  <c r="R11" i="1"/>
  <c r="S11" i="1" s="1"/>
  <c r="T11" i="1" s="1"/>
  <c r="I64" i="1"/>
  <c r="M64" i="1" s="1"/>
  <c r="R8" i="1"/>
  <c r="S8" i="1" s="1"/>
  <c r="T8" i="1" s="1"/>
  <c r="G560" i="2"/>
  <c r="H30" i="1"/>
  <c r="N30" i="1" s="1"/>
  <c r="P30" i="1" s="1"/>
  <c r="R30" i="1" s="1"/>
  <c r="S30" i="1" s="1"/>
  <c r="T30" i="1" s="1"/>
  <c r="G556" i="2"/>
  <c r="E561" i="2"/>
  <c r="G561" i="2" s="1"/>
  <c r="F561" i="2"/>
  <c r="E44" i="1"/>
  <c r="E49" i="1" s="1"/>
  <c r="G557" i="2"/>
  <c r="P16" i="1"/>
  <c r="D44" i="1"/>
  <c r="D49" i="1" s="1"/>
  <c r="F49" i="1" s="1"/>
  <c r="D47" i="1"/>
  <c r="F47" i="1" s="1"/>
  <c r="E34" i="1"/>
  <c r="J6" i="1"/>
  <c r="K6" i="1"/>
  <c r="F41" i="1"/>
  <c r="D50" i="1" l="1"/>
  <c r="F50" i="1" s="1"/>
  <c r="M62" i="1"/>
  <c r="F44" i="1"/>
  <c r="P31" i="1"/>
  <c r="R16" i="1"/>
  <c r="S16" i="1" s="1"/>
  <c r="T16" i="1" s="1"/>
  <c r="E50" i="1"/>
  <c r="K34" i="1"/>
  <c r="P6" i="1"/>
  <c r="J30" i="1"/>
  <c r="J34" i="1"/>
  <c r="I68" i="1" l="1"/>
  <c r="R31" i="1"/>
  <c r="S31" i="1" s="1"/>
  <c r="T31" i="1" s="1"/>
  <c r="R6" i="1"/>
  <c r="S6" i="1" s="1"/>
  <c r="T6" i="1" s="1"/>
  <c r="P34" i="1"/>
  <c r="R34" i="1" s="1"/>
  <c r="S34" i="1" s="1"/>
  <c r="T34" i="1" s="1"/>
  <c r="M68" i="1" l="1"/>
  <c r="I78" i="1"/>
  <c r="M78" i="1" s="1"/>
</calcChain>
</file>

<file path=xl/sharedStrings.xml><?xml version="1.0" encoding="utf-8"?>
<sst xmlns="http://schemas.openxmlformats.org/spreadsheetml/2006/main" count="3625" uniqueCount="1469">
  <si>
    <t>ตัวชี้วัด</t>
  </si>
  <si>
    <t xml:space="preserve">2.1.1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</si>
  <si>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</si>
  <si>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</si>
  <si>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</si>
  <si>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</si>
  <si>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</si>
  <si>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</si>
  <si>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</si>
  <si>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</si>
  <si>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</si>
  <si>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</si>
  <si>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</si>
  <si>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จำนวนงานวิจัยที่ตีพิมพ์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</si>
  <si>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</si>
  <si>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r>
      <t xml:space="preserve">จำนวนอาจารย์ประจำและนักวิจัยประจำทั้งหมด
(นับรวมลาศึกษาต่อ) </t>
    </r>
    <r>
      <rPr>
        <b/>
        <sz val="16"/>
        <color rgb="FFFF0000"/>
        <rFont val="TH SarabunPSK"/>
        <family val="2"/>
      </rPr>
      <t>(3)</t>
    </r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</si>
  <si>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</si>
  <si>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</si>
  <si>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</si>
  <si>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</si>
  <si>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</si>
  <si>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</si>
  <si>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1. กลุ่มมนุษยศาสตร์และสังคมศาสตร์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</si>
  <si>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</si>
  <si>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</si>
  <si>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ยืนยันตามวิจัย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</si>
  <si>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</si>
  <si>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</si>
  <si>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</si>
  <si>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</si>
  <si>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</si>
  <si>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</si>
  <si>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3) คณะวิทยาการจัดการ</t>
  </si>
  <si>
    <t>4) คณะศิลปกรรมศาสตร์</t>
  </si>
  <si>
    <t>5)  วิทยาลัยนวัตกรรมและการจัดการ</t>
  </si>
  <si>
    <t>6) วิทยาลัยโลจิสติกส์และซัพพลายเชน</t>
  </si>
  <si>
    <t>หน่วยงานตัดบทความที่เป็นบทปริทัศน์ออก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</si>
  <si>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</si>
  <si>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</si>
  <si>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</si>
  <si>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10) บัณฑิตวิทยาลัย (กลุ่มมนุษยศาสตร์ฯ)</t>
  </si>
  <si>
    <t>11) ศูนย์การศึกษาจังหวัดอุดรธานี</t>
  </si>
  <si>
    <t>ยืนยัน 0.00 ขอให้หน่วยงานแนบแบบเก็บข้อมูล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</si>
  <si>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</si>
  <si>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</si>
  <si>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</si>
  <si>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</si>
  <si>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 กลุ่มสาขาวิชาวิทยาศาสตร์และเทคโนโลยี</t>
  </si>
  <si>
    <t>12) บัณฑิตวิทยาลัย (กลุ่มวิทยาศาสตร์ฯ)</t>
  </si>
  <si>
    <t>13) คณะวิทยาศาสตร์และเทคโนโลยี</t>
  </si>
  <si>
    <t>14) คณะเทคโนโลยีอุตสาหกรรม</t>
  </si>
  <si>
    <t xml:space="preserve">  15) วิทยาลัยสถาปัตยกรรมศาสตร์</t>
  </si>
  <si>
    <t>3. กลุ่มวิทยาศาสตร์สุขภาพ</t>
  </si>
  <si>
    <t>16) วิทยาลัยพยาบาลและสุขภาพ</t>
  </si>
  <si>
    <t>ยืนยัน 20.41</t>
  </si>
  <si>
    <t>17) วิทยาลัยสหเวชศาสตร์</t>
  </si>
  <si>
    <t xml:space="preserve">   9) บัณฑิตวิทยาลัย</t>
  </si>
  <si>
    <t>27) ศูนย์แห่งความเป็นเลิศในการดูแลผู้สูงอายุ</t>
  </si>
  <si>
    <t>28) โรงเรียนสาธิต</t>
  </si>
  <si>
    <t>ระดับมหาวิทยาลัย</t>
  </si>
  <si>
    <t>สรุปจำนวน</t>
  </si>
  <si>
    <t>ประเภทผลงาน</t>
  </si>
  <si>
    <t>ระดับการตีพิมพ์/เผยแพร่</t>
  </si>
  <si>
    <t>ชาติ</t>
  </si>
  <si>
    <t>นานาชาติ</t>
  </si>
  <si>
    <t>1)ผลงานวิจัยที่ตีพิมพ์ในวารสารฯ(Journal)</t>
  </si>
  <si>
    <t xml:space="preserve"> 1.1 งานวิจัย</t>
  </si>
  <si>
    <t xml:space="preserve"> 1.2 งานสร้างสรรค์ </t>
  </si>
  <si>
    <t>2)ผลงานที่เผยแพร่ในที่ประชุม(Proceedings)</t>
  </si>
  <si>
    <t xml:space="preserve"> 2.1 งานวิจัย</t>
  </si>
  <si>
    <t xml:space="preserve"> 2.2 งานสร้างสรรค์ </t>
  </si>
  <si>
    <t>3) ผลงานวิจัยที่ได้รับการจดสิทธิบัตร/อนุสิทธิบัตร</t>
  </si>
  <si>
    <t>4) ผลงานทางวิชาการ</t>
  </si>
  <si>
    <t>5) งานที่หน่วยงานหรือองค์กรระดับชาติว่าจ้างให้ดำเนินการ</t>
  </si>
  <si>
    <t>รวมผลงาน ลำดับที่ 1-2</t>
  </si>
  <si>
    <t>รวมผลงานทุกประเภท</t>
  </si>
  <si>
    <t>ตัวชี้วัดระดับเจ้าภาพ</t>
  </si>
  <si>
    <t xml:space="preserve">2.1.1 (S)  ระดับความสำเร็จของการดำเนินการตามแนวทางตามตัวชี้วัด ร้อยละของผลงานวิชาการ วิจัยหรืองานสร้างสรรค์ที่ตีพิมพ์ เผยแพร่ในระดับชาติหรือนานาชาติต่ออาจารย์ประจำและนักวิจัย </t>
  </si>
  <si>
    <t>คะแนน</t>
  </si>
  <si>
    <t>ครุศาสตร์</t>
  </si>
  <si>
    <t>จำนวนงานวิจัยที่ตีพิมพ์ฯ</t>
  </si>
  <si>
    <t>ผลรวมถ่วงน้ำหนักคุณภาพ</t>
  </si>
  <si>
    <t>จำนวนอาจารย์ประจำ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</si>
  <si>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</si>
  <si>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</si>
  <si>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</si>
  <si>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</si>
  <si>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</si>
  <si>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</si>
  <si>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</si>
  <si>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</si>
  <si>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</si>
  <si>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</si>
  <si>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</si>
  <si>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</si>
  <si>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</si>
  <si>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</si>
  <si>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</si>
  <si>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</si>
  <si>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</si>
  <si>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มหาวิทยาลัย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</si>
  <si>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</si>
  <si>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</si>
  <si>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</si>
  <si>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</si>
  <si>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</si>
  <si>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</si>
  <si>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</si>
  <si>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</si>
  <si>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</si>
  <si>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</si>
  <si>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</si>
  <si>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รายละเอียดตัวชี้วัด</t>
  </si>
  <si>
    <t>น.ส.อนุธิดา แสงใส</t>
  </si>
  <si>
    <t>โทร. 02-160-1343 ต่อ 19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</si>
  <si>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</si>
  <si>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ประเภทชิ้นงานและการเผยแพร่</t>
  </si>
  <si>
    <t>ค่าน้ำหนักงานวิจัยหรืองานสร้างสรรค์ที่ตีพิมพ์หรือเผยแพร่</t>
  </si>
  <si>
    <t>ฐานข้อมูล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</si>
  <si>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</si>
  <si>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</si>
  <si>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ชื่อ-สุกล เจ้าของผลงาน</t>
  </si>
  <si>
    <t>สังกัด</t>
  </si>
  <si>
    <t>COMPETENCY DEVELOPMENT OF STUDENTS USING COGNITIVE COACHING</t>
  </si>
  <si>
    <t>6 บทความวิจัยหรือบทความวิชาการที่ตีพิมพ์ในวารสารวิชาการระดับนานาชาติ ตามประกาศ ก.พ.อ.</t>
  </si>
  <si>
    <t>SCOPUS - SJR Q4</t>
  </si>
  <si>
    <t>Turkish Journal of Physiotherapy and Rehabilitation volume 32 issue 3 หน้า 19144-19152</t>
  </si>
  <si>
    <t>กันยายน-ธันวาคม 2564</t>
  </si>
  <si>
    <t>ผู้ช่วยศาสตราจารย์สุพันธ์วดี ไวยรูป</t>
  </si>
  <si>
    <t>คณะครุศาสตร์</t>
  </si>
  <si>
    <t>The Development of Online Active Learning Management with Application for Pre-service Teachers</t>
  </si>
  <si>
    <t>International Journal of Information and Education Technology, Vol. 12, No. 1 หน้า 77-81</t>
  </si>
  <si>
    <t>มกราคม 2565</t>
  </si>
  <si>
    <t>ผู้ช่วยศาสตราจารย์ ดร.ทับทิมทอง กอบัวแก้ว
ผู้ช่วยศาสตราจารย์ ดร.อินทิรา รอบรู้
รองศาสตราจารย์ ดร.สมเกียรติ กอบัวแก้ว</t>
  </si>
  <si>
    <t>คณะครุศาสตร์
คณะเทคโนโลยีอุตสาหกรรม</t>
  </si>
  <si>
    <t>ผลของการใช Kahoot เปนเครื่องมือชวยวัดประเมินผลระหว่างเรียนในการจัดการเรียนรูแบบ 4E×2 ที่มีตอผลสัมฤทธิ์ทางการเรียนและความสามารถในการคิดวิเคราะห์</t>
  </si>
  <si>
    <t>4 บทความวิจัยหรือบทความวิชาการที่ตีพิมพ์ในฐานข้อมูล TCI กลุ่มที่ 2</t>
  </si>
  <si>
    <t>วารสารวิทยาศาสตร์และวิทยาศาสตร์ศึกษา ปีที่ 4 ฉบับที่ 2 หน้า 264-278</t>
  </si>
  <si>
    <t>กรกฎาคม-ธันวาคม 2564</t>
  </si>
  <si>
    <t>ผู้ช่วยศาสตราจารย์ ดร.เจษฎา ราษฎร์นิยม
ผู้ช่วยศาสตราจารย์ ดร.สุมาลี เทียนทองดี
ผู้ช่วยศาสตราจารย์กรกมล ชูช่วย</t>
  </si>
  <si>
    <t>การเปรียบเทียบผลสัมฤทธิ์ทางการเรียนในวิชาวิทยาศาสตร์และความสามารถในการคิดวิเคราะห์ ของนักเรียนชั้นมัธยมศึกษาปีที่ ๒ ที่ได้รับการจัดการเรียนรู้แบบ TSOI กับการจัดการเรียนรู้แบบสืบเสาะหาความรู้ ๕ ขั้น</t>
  </si>
  <si>
    <t>5 บทความวิจัยหรือบทความวิชาการที่ตีพิมพ์ในฐานข้อมูล TCI กลุ่มที่ 1</t>
  </si>
  <si>
    <t>วารสารอิเล็กทรอนิกส์การเรียนรู้ทางไกลเชิงนวัตกรรม ปีที่ 11 ฉบับที่ 2 หน้า 43-59</t>
  </si>
  <si>
    <t>ผู้ช่วยศาสตราจารย์ ดร. เจษฎา ราษฎร์นิยม
ผู้ช่วยศาสตราจารย์ ดร.อารยา ลี
ผู้ช่วยศาสตราจารย์ มนมนัส สุดสิ้น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</si>
  <si>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
แบบร่วมมือ และกลุ่มที่จัดการเรียนการสอนแบบปกติ</t>
  </si>
  <si>
    <t>วารสารสวนสุนันทาวิชาการและวิจัย มหาวิทยาลัยราชภัฏสวนสุนันทา ปีที่ 15 ฉบับที่ 2 หน้า 33-42</t>
  </si>
  <si>
    <t>อาจารย์ณัฐกฤตา ทองขัด</t>
  </si>
  <si>
    <t>การศึกษาสมรรถนะการสร้างนวัตกรรมการเรียนรู้ทางด้านการออกเสียงภาษาอังกฤษ
ของนักศึกษาครูสาขาวิชาภาษาอังกฤษตามแนวทางการจัดการเรียนรู้
แบบสร้างสรรค์เป็นฐานและการจัดการเรียนรู้แบบโครงงานเป็นฐาน</t>
  </si>
  <si>
    <t>Journal of Roi Kaensarn Academi ปีที่ 6 ฉบับ 11 หน้า 197-209</t>
  </si>
  <si>
    <t>พฤศจิกายน 2564</t>
  </si>
  <si>
    <t>ดร.ธีราภรณ์ พลายเล็ก</t>
  </si>
  <si>
    <t>การศึกษาสาเหตุที่ส่งผลต่อผลสัมฤทธิ์ทางการศึกษาในรายวิชาแคลคูลัส ของนักศึกษาสาขาวิชาคณิตศาสตร์ คณะครุศาสตร์</t>
  </si>
  <si>
    <t>วารสารวิจัยราชภัฏกรุงเก่า มหาวิทยาลัยราชภัฏพระนครศรีอยุธยา ปีที่ 8 ฉบับที่ 3 หน้า 21-28</t>
  </si>
  <si>
    <t>กันยายน - ธันวาคม 2564</t>
  </si>
  <si>
    <t>ผู้ช่วยศาสตราจารย์ ดร.ธนัชยศ จำปาหวาย
อาจารย์ช่อเอื้อง อุทิตะสาร
ดร.สุรนนท์ เย็นศิริ</t>
  </si>
  <si>
    <t>เงื่อนไขของเลขโดดในหลักของจำนวนเต็มบวกซึ่งหารด้วย ๗ ลงดัว</t>
  </si>
  <si>
    <t>วารสารคณิตศาสตร์ สมาคมคณิตศาสตร์แห่งประเทศไทย ในพระบรมราชูปถัมภ์ ฉบับที่ 705 หน้า 52-64</t>
  </si>
  <si>
    <t>ผู้ช่วยศาสตราจารย์ ดร.ธนัชยศ จำปาหวาย</t>
  </si>
  <si>
    <t>Strengthen the academic management mode of the application of new media technology in primary school art class</t>
  </si>
  <si>
    <t>2 บทความวิจัยหรือบทความวิชาการที่นำเสนอระดับนานาชาติ</t>
  </si>
  <si>
    <t>International conference on sciences and business management graduate 2021 วิทยาลัยโลจิสติกส์และซัพพลายเชน มหาวิทยาลัยราชภัฏสวนสุนันทา หน้า 1-6</t>
  </si>
  <si>
    <t>26 พฤศจิกายน 2564</t>
  </si>
  <si>
    <t>ผู้ช่วยศาสตราจารย์ ดร.สุทธิพงศ์ บุญผดุง</t>
  </si>
  <si>
    <t>การพัฒนาสมรรถนะของนักศึกษาครู แหงศตวรรษที่ 21
ตามแนวคิดของการศึกษาเพื่อการเปลี่ยนแปลงตัวเอง</t>
  </si>
  <si>
    <t>Journal of Education Rajabhat Maha Sarakham University Vol. 18 No. 3 หน้า 113-126</t>
  </si>
  <si>
    <t>ผู้ช่วยศาสตราจารย์ ดร.สุทธิพงศ์ บุญผดุง 
อาจารย์ ดร.พิณทิพา สืบแสง</t>
  </si>
  <si>
    <t>การพัฒนาแบบประเมินสมรรถนะวิชาชีพครูของนักศึกษาคณะครุศาสตร์
มหาวิทยาลัยราชภัฏสวนสุนันทา</t>
  </si>
  <si>
    <t>Journal of Roi Kaensarn Acadami ปี 7 ฉบับ 1 หน้า 138-148</t>
  </si>
  <si>
    <t>ผู้ช่วยศาสตราจารย์กรกมล ชูช่วย</t>
  </si>
  <si>
    <t>การพัฒนาสมรรถนะวิชาชีพครูโดยกระบวนการทดลองสอนของนักศึกษา ชั้นปที่ 3
คณะครุศาสตร มหาวิทยาลัยราชภัฏสวนสุนันทา</t>
  </si>
  <si>
    <t>วารสารการบริหารนิติบุคคลและนวัตกรรมท้องถิ่น ปี 7 ฉบับ 12 หน้า 335-348</t>
  </si>
  <si>
    <t>ธันวาคม 2564</t>
  </si>
  <si>
    <t>รองศาสตราจารย์ ดร.นันทิยา นอยจันทร์</t>
  </si>
  <si>
    <t>การศึกษาสาเหตุที่เป็นปัญหาต่อการเรียนในสาขาวิชาคณิตศาสตร์ คณะครุศาสตร์ มหาวิทยาลัยราชภัฏสวนสุนันทา</t>
  </si>
  <si>
    <t>วารสารวิจัยราชภัฎกรุงเก่า ปีที่ 8 ฉบับที่ 3 หน้า 1-10</t>
  </si>
  <si>
    <t>ผู้ช่วยศาสตราจารย์ปุณยพล จันทร์ฝอย
ผู้ช่วยศาสตราจารย์ตีรวิชช์ ทินประภา
อาจารย์วาริยา พุทธปฏิโมกข์</t>
  </si>
  <si>
    <t>Management Elements for Excellence Basic Educational School</t>
  </si>
  <si>
    <t xml:space="preserve">The 3rd International Conference on Management, Innovation, Economics and Social Science 2022 หน้า 18-24 </t>
  </si>
  <si>
    <t>19-20 กุมภาพันธ์ 2565</t>
  </si>
  <si>
    <t>ผู้ช่วยศาสตราจารย์ ธนวัฒน์ ศรีศิริวัฒน์
รองศาสตราจารย์ ดร.บัณฑิต ผังนิรันดร์*</t>
  </si>
  <si>
    <t>คณะครุศาสตร์
วิทยาลัยนวัตกรรมและการจัดการ*</t>
  </si>
  <si>
    <t>A Study on Estimating Land Value Distribution for the Talingchan District, Bangkok Using Points-of-Interest Data and Machine Learning Classification</t>
  </si>
  <si>
    <t>SCOPUS - SJR Q2</t>
  </si>
  <si>
    <t xml:space="preserve"> Applied Sciences Volume 11 Issue 22 หน้า 1-22</t>
  </si>
  <si>
    <t>ผู้ช่วยศาสตราจารย์ มรกต วรชัยรุ่งเรือง
ผู้ช่วยศาสตราจารย์ ดร.กันยพัชร์ ธนกุลวุฒิโรจน์</t>
  </si>
  <si>
    <t>คณะมนุษยศาสตร์และสังคมศาสตร์
คณะเทคโนโลยีอุตสาหกรรม</t>
  </si>
  <si>
    <t>ผู้หญิงกับสิทธิเสรีภาพทางร่างกายภายใต้ระบบปิตาธิปไตย
ที่ปรากฏในนวนิยายเชิงอัตชีวประวัติ เรื่อง คิมจียอง เกิดปี 82</t>
  </si>
  <si>
    <t>วารสารมนุษยศาสตร์และสังคมศาสตร์ มหาวิทยาลัยราชภัฏสวนสุนันทา ปีที่ 4 ฉบับที่ 2 หน้า 120-131, ISSN 2630-0516, e-ISSN 2773-8507</t>
  </si>
  <si>
    <t>ผู้ช่วยศาสตราจารย์ ดร.จิราภรณ์ อัจฉริยะประสิทธิ์</t>
  </si>
  <si>
    <t>คณะมนุษยศาสตร์และสังคมศาสตร์</t>
  </si>
  <si>
    <t>SPATIAL ASSESSMENT OF BUILT-UP AND RECREATION EXPANSION USING GEO-INFORMATIC TECHNIQUE IN KOH CHANG ISLAND, THAILAND</t>
  </si>
  <si>
    <t>GeoJournal of Tourism and Geosites เล่มที่ 39 ฉบับที่ 4 หน้า 1501 - 1506</t>
  </si>
  <si>
    <t>อาจารย์คธาวุฒิ ไวยสุศรี</t>
  </si>
  <si>
    <t>การศึกษาเปรียบเทียบสัตว์เหนือธรรมชาติในไตรภูมิกถา
กับเทพปกรณัมวัฒนธรรมต่าง ๆ</t>
  </si>
  <si>
    <t>วารสารสวนสุนันทาวิชาการและวิจัย มหาวิทยาลัยราชภัฏสวนสุนันทา ปีที่ 15 ฉบับที่ 2 หน้า 217-248</t>
  </si>
  <si>
    <t>อาจารย์ อาทิมา พงศ์ไพบูลย์</t>
  </si>
  <si>
    <t>USING MORAN’S I FOR DETECTION AND MONITORING
OF THE COVID-19 SPREADING STAGE IN THAILAND
DURING THE THIRD WAVE OF THE PANDEMIC</t>
  </si>
  <si>
    <t>SCOPUS - SJR Q3</t>
  </si>
  <si>
    <t>GEOGRAPHY, ENVIRONMENT, SUSTAINABILITY vol.14 no.4 หน้า 155-167</t>
  </si>
  <si>
    <t>Spatial Evolution of Coastal Tourist City Using the Dyna-CLUE
Model in Koh Chang of Thailand during 1990–2050</t>
  </si>
  <si>
    <t>SCOPUS - SJR Q1</t>
  </si>
  <si>
    <t>ISPRS International Journal of Geo-Information vol.11 no.1 หน้า 1-25</t>
  </si>
  <si>
    <t>อุดมการณ์ทางสังคมในคำฉันท์ดุษฎีสังเวยกล่อมช้าง</t>
  </si>
  <si>
    <t>วารสารไทยศึกษา จุฬาลงกรณ์มหาวิทยาลัย ปีที่ 17 ฉบับที่ 2 หน้า 73-99</t>
  </si>
  <si>
    <t>อาจารย์วรุณญา อัจฉริยบดี</t>
  </si>
  <si>
    <t>การพัฒนาคุณภาพชีวิตของเกษตรกรให้ยั่งยืนโดยการทําเกษตรอินทรีย์ กรณีศึกษาชุมชนเกษตรอินทรีย์ ตําบลคลองโยง อําเภอพุทธมณฑล จังหวัดนครปฐม</t>
  </si>
  <si>
    <t>วารสารวิชาการมนุษยศาสตร์และสังคมศาสตร์ มหาวิทยาลัยราชภัฏธนบุรีปีที่ 4 ฉบับที่ 3 หน้า 7-21</t>
  </si>
  <si>
    <t>ดร.วาสนา สุรีย์เดชะกุล</t>
  </si>
  <si>
    <t>ระดับการเข้าถึงของระบบขนส่งสาธารณะกับการใช้ที่ดินเขตตลิ่งชัน กรุงเทพมหานคร</t>
  </si>
  <si>
    <t xml:space="preserve">วารสารมหาวิทยาลัยศิลปากร ปีที่ 42 ฉบับที่ 1 หน้า 90-103 </t>
  </si>
  <si>
    <t>มกราคม-กุมภาพันธ์ 2565</t>
  </si>
  <si>
    <t>อาจารย์พรเพิ่ม แซ่โง้ว
ผศ.มรกต วรชัยรุ่งเรือง
อ.ณยศ กุลพานิช
อ.คธาวุฒิ ไวยสุศรี</t>
  </si>
  <si>
    <t>ลวดลายผ้า(83425)</t>
  </si>
  <si>
    <t>7 ผลงานได้รับการจดสิทธิบัตร</t>
  </si>
  <si>
    <t>กรมทรัพย์สินทางปัญญา</t>
  </si>
  <si>
    <t>27 มกราคม 2565</t>
  </si>
  <si>
    <t>ผู้ช่วยศาสตราจารย์ ดร.ภูสิทธ์ ภูคำชะโนด</t>
  </si>
  <si>
    <t>English Compound Words from Online Smartphone Advertisements</t>
  </si>
  <si>
    <t>The 15th National and International Conference "Global Goals, Local Actions: Looking Back and Moving Forward 2022" ณ บัณฑิตวิทยาลัย</t>
  </si>
  <si>
    <t>21 มีนาคม 2565</t>
  </si>
  <si>
    <t>ผู้ช่วยศาสตราจารย์ ดร.สุวรีย์ ยอดฉิม
อาจารย์ ดร.อังค์วรา เหลืองนภา</t>
  </si>
  <si>
    <t>English Derivational Suffixes from Handbags Online Advertisement</t>
  </si>
  <si>
    <t>ผู้ช่วยศาสตราจารย์ ดร.สุวรีย์ ยอดฉิม
อาจารย์นภาศรี สุวรรณโชติ
ผู้ช่วยศาสตราจารย์ ดร.Kirk Person</t>
  </si>
  <si>
    <t>คณะมนุษยศาสตร์และสังคมศาสตร์
บัณฑิตวิทยาลัย (กลุ่มมนุษย์ฯ)</t>
  </si>
  <si>
    <t>English Participles Used in Online Skincare Advertisements</t>
  </si>
  <si>
    <t>ผู้ช่วยศาสตราจารย์ ดร.สุวรีย์ ยอดฉิม
อาจารย์จินต์จิรา บุญชูตระกูล
ผู้ช่วยศาสตราจารย์ ดร.Kirk Person</t>
  </si>
  <si>
    <t>Patterns of English Collocations Used in Companies’ Core Values</t>
  </si>
  <si>
    <t>ผู้ช่วยศาสตราจารย์ ดร.สุวรีย์ ยอดฉิม
ผู้ช่วยศาสตราจารย์อนันตชัย เอกะ
ผู้ช่วยศาสตราจารย์ ดร.Kirk Person</t>
  </si>
  <si>
    <t>English Modal Verbs from GSMC Marketing Podcast: Episode 1-108</t>
  </si>
  <si>
    <t>ผู้ช่วยศาสตราจารย์ ดร.สุวรีย์ ยอดฉิม
อาจารย์ปทิตตา อัคราธนกุล
ผู้ช่วยศาสตราจารย์ ดร.Kirk Person</t>
  </si>
  <si>
    <t>The Phonology of Yunnanese Dialect at Mae Salong Nok Sub-District, Mae Fah Luang District, Chiang Rai Province</t>
  </si>
  <si>
    <t xml:space="preserve">อาจารย์ฤดี เอี่ยมเรืองพร
ผู้ช่วยศาสตราจารย์ ดร.สุวรีย์ ยอดฉิม
ผู้ช่วยศาสตราจารย์อนันตชัย เอกะ
</t>
  </si>
  <si>
    <t>Problems of Using Google Translate for Translating Business News from English to Thai</t>
  </si>
  <si>
    <t>อาจารย์จินต์จิรา บุญชูตระกูล
ผู้ช่วยศาสตราจารย์ ดร.สุวรีย์ ยอดฉิม</t>
  </si>
  <si>
    <t>The Differences of Online News Translations with Different Translation Applications</t>
  </si>
  <si>
    <t>อาจารย์จินต์จิรา บุญชูตระกูล
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</si>
  <si>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</si>
  <si>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1 บทความวิจัยหรือบทความวิชาการที่นำเสนอระดับชาติ</t>
  </si>
  <si>
    <t>อาจารย์ ดร.อังค์วรา เหลืองนภา</t>
  </si>
  <si>
    <t>การศึกษาคำปรากฏร่วมภาษาอังกฤษในจดหมายธุรกิจ</t>
  </si>
  <si>
    <t>รายการคำศัพท์ที่พบบ่อยในธุรกิจการซื้อขายเพื่อการส่งออก</t>
  </si>
  <si>
    <t>อาจารย์ปทิตตา อัคราธนกุล
ผู้ช่วยศาสตราจารย์ ดร.สุวรีย์ ยอดฉิม
อาจารย์สุณัฐา กรุดทอง</t>
  </si>
  <si>
    <t>การวิเคราะห์อัตถภาคของโปรไฟล์บริษัทโลจิสติกส์</t>
  </si>
  <si>
    <t>อาจารย์นภาศรี สุวรรณโชติ
อาจารย์ ดร.อังค์วรา เหลืองนภา</t>
  </si>
  <si>
    <t>คำศัพท์และคำปรากฏร่วมที่พบบ่อยในตัวอย่างข้อสอบโทอิคและในรายการคำปรากฏร่วมภาษาอังกฤษเชิงวิชาการ</t>
  </si>
  <si>
    <t>ทิศทางการพัฒนาหลักสูตรศิลปศาสตรบัณฑิต สาขาวิชาภาษาอังกฤษธุรกิจ</t>
  </si>
  <si>
    <t>ผู้ช่วยศาสตราจารย์อนันตชัย เอกะ
อาจารย์ ดร.อังค์วรา เหลืองนภา
ผู้ช่วยศาสตราจารย์ ดร.สุวรีย์ ยอดฉิม</t>
  </si>
  <si>
    <t>ปัจจัยที่ส่งผลต่อการพัฒนาสื่อการเรียนรู้โดยใช้แพลตฟอร์มเทคโนโลยีดิจิทัล : กรณีศึกษา การใช้อินโฟกราฟิกเพื่อการเรียนรู้</t>
  </si>
  <si>
    <t>วารสารวิทยาการจัดการปริทัศน์ ปีที่ 23 ฉบับที่ 2 หน้า 155-164</t>
  </si>
  <si>
    <t>อาจารย์กษิติธร อัศวพงศ์วาณิช</t>
  </si>
  <si>
    <t>วิทยาลัยนวัตกรรมและการจัดการ</t>
  </si>
  <si>
    <t>“Greening” as a trend in management and HRM development
in the service sector (the case Thailand)</t>
  </si>
  <si>
    <t xml:space="preserve">SCOPUS </t>
  </si>
  <si>
    <t>IOP Conference Series: Earth and Environmental Science, Volume 937, หน้า 1-10</t>
  </si>
  <si>
    <t>อาจารย์ ประภัสรา วจีทองรัตนา</t>
  </si>
  <si>
    <t>คณะวิทยาการจัดการ</t>
  </si>
  <si>
    <t>Conceptualization of taxation ecologization in the dynamics of the national economy competitiveness (on the example of
Thailand)</t>
  </si>
  <si>
    <t>IOP Conference Series: Earth and Environmental Science, Volume 937, หน้า 1-9</t>
  </si>
  <si>
    <t>อาจารย์ ส่งเสริม วจีทองรัตนา</t>
  </si>
  <si>
    <t>TQM KNOWLEDGE MANAGEMENT AND ANALYSIS OF SMES IN THAILAND</t>
  </si>
  <si>
    <t>POLISH JOURNAL OF MANAGEMENT STUDIES vol.24 no.2 หน้า 386-397</t>
  </si>
  <si>
    <t>ผู้ช่วยศาสตราจารย์ ดร.พิสิษฐ์ พจนจารุวิทย์</t>
  </si>
  <si>
    <t>THE ANTECEDENTS OF EXPORT PERFORMANCE: A CASE OF THAI EXPORT ORIENTED MANUFACTURING FIRMS</t>
  </si>
  <si>
    <t>Journal of Management Information and Decision Sciences vol.24 special issue 6. หน้า 1-16</t>
  </si>
  <si>
    <t>ผู้ช่วยศาสตราจารย์ ปุณชญา หิรัญฤทธิกร</t>
  </si>
  <si>
    <t>การประเมินผลการบริหารจัดการกองทุนรวมตราสารทุนประเภทกองทุนหุ้นขนาดใหญ่ ด้วยวิธีการผสมผสานกลยุทธ์เชิงรุกกับกลยุทธ์เชิงรับ</t>
  </si>
  <si>
    <t xml:space="preserve">วารสารการจัดการธุรกิจ มหาวิทยาลัยบูรพา ปีที่ 10 ฉบับที่ 2 </t>
  </si>
  <si>
    <t>ดร.ณัฐณิชา กลีบบัวบาน
ผู้ช่วยศาสตราจารย์ ดร.นิยม สุวรรณเดช</t>
  </si>
  <si>
    <t>คณะวิทยาการจัดการ
วิทยาลัยนวัตกรรมและการจัดการ</t>
  </si>
  <si>
    <t>Model to development the quality of life disability caused by the unrest in the three southern most proviences of Pattani, Yala, and Narathiwat</t>
  </si>
  <si>
    <t>SCOPUS</t>
  </si>
  <si>
    <t>Journal of Positive School Psychology vol.6 issue.2 หน้า 2794-2808</t>
  </si>
  <si>
    <t>กุมภาพันธ์ 2565</t>
  </si>
  <si>
    <t>รองศาสตราจารย์ ดร. บัณฑิต ผังนิรันดร์</t>
  </si>
  <si>
    <t xml:space="preserve">คณะวิทยาการจัดการ
</t>
  </si>
  <si>
    <t>Performance Analysis of the Small and Medium Enterprises
Based on Green product Management</t>
  </si>
  <si>
    <t>Journal of Positive School Psychology vol.6 issue.2 หน้า 3004-3018</t>
  </si>
  <si>
    <t>ผู้ช่วยศาสตราจารย์ ลัดดา หิรัญยวา
ผู้ช่วยศาสตราจารย์ อภิญญา วิเศษสิงห์
ผู้ช่วยศาสตราจารย์ ดร.สิทธิชัย ธรรมเสน่ห์
รองศาสตราจารย์ ดร.ดวงสมร รุ่งสวรรค์โพธิ์</t>
  </si>
  <si>
    <t>ผลกระทบของ COVID19 ต่อภาคธุรกิจในประเทศไทย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</si>
  <si>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244-253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</si>
  <si>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</si>
  <si>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Effect of Marketing Communication and
Information Sharing on Performance of Small
and Medium-Sized Enterprises (SMEs) in
Thailand</t>
  </si>
  <si>
    <t>International Journal of Health Sciences Special Issue III หน้า 121-135</t>
  </si>
  <si>
    <t>เมษายน 2565</t>
  </si>
  <si>
    <t>ผู้ช่วยศาสตราจารย์ ดร.สมศักดิ์ คล้ายสังข์
ผู้ช่วยศาสตราจารย์ชุติมา คล้ายสังข์</t>
  </si>
  <si>
    <t>Corporate Social Responsibility (CSR)
Relationship Between Customer Trust and
Customer Satisfaction on Customers Loyalty in
Retail Business in Thailand</t>
  </si>
  <si>
    <t>International Journal of Health Sciences Special Issue III หน้า 83-95</t>
  </si>
  <si>
    <t>ผู้ช่วยศาสตราจารย์ชุติมา คล้ายสังข์
ผู้ช่วยศาสตราจารย์ ดร.สมศักดิ์ คล้ายสังข์</t>
  </si>
  <si>
    <t>Linking Brand Relationship Between Human
Resource Management: The Mediating Effect of
Positioning and Leadership Management</t>
  </si>
  <si>
    <t>International Journal of Health Sciences Special Issue III หน้า 121-137</t>
  </si>
  <si>
    <t>ผู้ช่วยศาสตราจารย์ ดร.ชารวี บุตรบำรุง
อาจารย์รัศมี รัตนอุบล
อาจารย์กนกวรรณ แก้วประเสริฐ</t>
  </si>
  <si>
    <t>Agriculture Product' Sustainable Growth in
Thailand Through Top Management
Commitment and Organizational Management:
Mediating Role of Eco-Innovation Strategies</t>
  </si>
  <si>
    <t>International Journal of Health Sciences Special Issue III หน้า 134-149</t>
  </si>
  <si>
    <t>ผู้ช่วยศาสตราจารย์กวินพัฒน์ เลิศพงษ์มณี
อาจารย์วิทยา อินทรพิมล
อาจารย์รุ่งลักษมี รอดขำ</t>
  </si>
  <si>
    <t>Account Management, Innovative Management,
and Audit Quality Affect the Accounting
Performance of Small and Medium Enterprises
in Thailand</t>
  </si>
  <si>
    <t>International Journal of Health Sciences Special Issue III หน้า 49-65</t>
  </si>
  <si>
    <t>ดร.อโนชา โรจนพานิช
ผู้ช่วยศาสตราจารย์ ดร.อัญชนา สุขสมจิตร*
อาจารย์สุภาภรณ์ วิมลชัยฤกษ์**</t>
  </si>
  <si>
    <t>คณะวิทยาการจัดการ
บัณฑิตวิทยาลัย (กลุ่มมนุษยศาสตร์ฯ)*
วิทยาลัยนิเทศศาสตร์**</t>
  </si>
  <si>
    <t>Service Innovation and Employee Engagement
on Marketing Performance of Retail Modern
Trade in Thailand</t>
  </si>
  <si>
    <t>International Journal of Health Sciences Special Issue III หน้า 66-82</t>
  </si>
  <si>
    <t>ดร.ณัฐณิชา กลีบบัวบาน
ดร.อโนชา โรจนพานิช
ผู้ช่วยศาสตราจารย์ ดร.สมภูมิ แสวงกุล
ผู้ช่วยศาสตราจารย์สมฤดี พงษ์เสนา*</t>
  </si>
  <si>
    <t xml:space="preserve">คณะวิทยาการจัดการ
คณะวิทยาศาสตร์และเทคโนโลยี*
</t>
  </si>
  <si>
    <t>FLOWERS IN SUAN SUNANDHA ROYAL
GARDEN: THE RELATIONSHIP BETWEEN
FLOWERS AND THAI CULTURE</t>
  </si>
  <si>
    <t>Review of International Geographical Education Online vol.11 no.8 หน้า 875-894</t>
  </si>
  <si>
    <t>ตุลาคม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</si>
  <si>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</si>
  <si>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คณะศิลปกรรมศาสตร์</t>
  </si>
  <si>
    <t>การออกแบบสื่อโฆษณาผลิตภัณฑ์เสริมอาหารสารสกัดจากถั่งเช่า คอร์ดี้ โปร บริษัท ไทย คอร์ไดเซปส์ จำกัด จังหวัดสระแก้ว</t>
  </si>
  <si>
    <t>วารสารศิลปปริทัศน คณะศิลปกรรมศาสตร
มหาวิทยาลัยราชภัฏสวนสุนันทา ปที่ 9 ฉบับที่ 2 หน้า 64-70</t>
  </si>
  <si>
    <t>อาจารย์ มารุต พิเชษฐวิทย์</t>
  </si>
  <si>
    <t>การพัฒนารูปแบบบรรจุภัณฑน้ำปลาราปรุงรส ตราปลาราพารวย จังหวัดสระแกว</t>
  </si>
  <si>
    <t>วารสารศิลปปริทัศน คณะศิลปกรรมศาสตร
มหาวิทยาลัยราชภัฏสวนสุนันทา ปที่ 9 ฉบับที่ 2 หน้า 71-79</t>
  </si>
  <si>
    <t>อาจารย์ ภาณุวัฒน์ กาหลิบ
อาจารย์ จันทนา อินสระ
ผู้ช่วยศาสตราจารย์ ดร.ชนกนาถ มะยูโซ๊ะ</t>
  </si>
  <si>
    <t>การจำแนกรูปแบบตัวพิมพ์ไทยตามบุคลิกภาพของตัวอักษร</t>
  </si>
  <si>
    <t>วารสารศิลปปริทัศน คณะศิลปกรรมศาสตร
มหาวิทยาลัยราชภัฏสวนสุนันทา ปที่ 9 ฉบับที่ 2 หน้า 80-100</t>
  </si>
  <si>
    <t>อาจารย์ กรีธา ธรรมเจริญสถิต
อาจารย์ มารุต พิเชษฐวิทย์</t>
  </si>
  <si>
    <t>แบบฝึกหัดกีตาร์สำหรับบทเพลง Joaquin Rodrigo's</t>
  </si>
  <si>
    <t>วารสารศิลปปริทัศน คณะศิลปกรรมศาสตร
มหาวิทยาลัยราชภัฏสวนสุนันทา ปที่ 9 ฉบับที่ 2 หน้า 101-107</t>
  </si>
  <si>
    <t>อาจารย์ ปฐมวัต ธรรมชาติ
อาจารย์ อวัสดากานต์ ภูมี
อาจารย์ กฤตวิทย์ ภูมิถาวร</t>
  </si>
  <si>
    <t>Soft Skills ที่มีความจำเป็นสำหรับนักศึกษาสาขาวิชาดนตรี มหาวิทยาลัยราชภัฏสวนสุนันทา</t>
  </si>
  <si>
    <t>วารสารศิลปปริทัศน คณะศิลปกรรมศาสตร
มหาวิทยาลัยราชภัฏสวนสุนันทา ปที่ 9 ฉบับที่ 2 หน้า 80-102</t>
  </si>
  <si>
    <t>อาจารย์ ศิริมา พนาภินันท์
อาจารย์ ทัศนัย เพ็ญสิทธิ์</t>
  </si>
  <si>
    <t>อุณากรรณปันหยีชมสวนขวัญ</t>
  </si>
  <si>
    <t>14 งานสร้างสรรค์ที่ได้รับการเผยแพร่ในระดับชาติ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</si>
  <si>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</si>
  <si>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</si>
  <si>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อาจารย์มนัญชยา เพชรูจี</t>
  </si>
  <si>
    <t>อัปสราเนียงด็อฮทมรัวกูบารเมีย</t>
  </si>
  <si>
    <t>ผู้ช่วยศาสตราจารย์ ดร.มณิศา วศินารมณ์</t>
  </si>
  <si>
    <t>LOCAL WOVEN FARIC - SISAKET PROVINCE</t>
  </si>
  <si>
    <t>16 งานสร้างสรรค์ที่ได้รับการเผยแพร่ในระดับภูมิภาคอาเซียน/นานาชาติ</t>
  </si>
  <si>
    <t xml:space="preserve">ประชุมวิชาการการนำเสนอผลงานวิจัยระดับชาติและนานาชาติ มหาวิทยาลัยราชภัฏภูเก็ตนิทรรศการผลงานศิลปะและการออกแบบ “ASIA NETWORK BEYOND DESIGN” (ANBD 2021) </t>
  </si>
  <si>
    <t>13-20 ธันวาคม 2564</t>
  </si>
  <si>
    <t>ผู้ช่วยศาสตราจารย์ ดร.เอกพงศ์ อินเกื้อ</t>
  </si>
  <si>
    <t>LUNG - KHIANG</t>
  </si>
  <si>
    <t>PEANUT SHELL PAPER</t>
  </si>
  <si>
    <t>TANG YUAK - TRANING SET</t>
  </si>
  <si>
    <t>Natural yeast</t>
  </si>
  <si>
    <t>อาจารย์ สุภาวดี จุ้ยสุขะ</t>
  </si>
  <si>
    <t>SAI-SAI</t>
  </si>
  <si>
    <t>Sensation scone</t>
  </si>
  <si>
    <t>Yeast in Bread</t>
  </si>
  <si>
    <t>Non-woven fabric from rubber leaves</t>
  </si>
  <si>
    <t>ผู้ช่วยศาสตราจารย์ ดร.ชนกนาถ มะยูโซ๊ะ</t>
  </si>
  <si>
    <t>Thai contemporary jewelry from the fresh stucco</t>
  </si>
  <si>
    <t>The Gingerbread wood work</t>
  </si>
  <si>
    <t>The pattern from natural mold</t>
  </si>
  <si>
    <t>CREATIVE HAND-WOVEN FABRIC PATTERN</t>
  </si>
  <si>
    <t>อาจารย์ คณิน ไพรวันรัตน์</t>
  </si>
  <si>
    <t>THAI STENCIL PAPER LAMP</t>
  </si>
  <si>
    <t>HAND-WOVEN SILK BAGS : BURIRAM</t>
  </si>
  <si>
    <t>BAGANA : BAG FROM BANANA LEAF</t>
  </si>
  <si>
    <t>Lifestyle Product Design from “ The Art of Phetchaburi School ”</t>
  </si>
  <si>
    <t>ผู้ช่วยศาสตราจารย์ สุวิธธ์ สาดสังข์</t>
  </si>
  <si>
    <t>Contemporary Fashion Design for Nakorn Chai Burin 3</t>
  </si>
  <si>
    <t>Contemporary Fashion Design for Nakorn Chai Burin 2</t>
  </si>
  <si>
    <t>Contemporary Fashion Design for Nakorn Chai Burin 1</t>
  </si>
  <si>
    <t>PUSH AND DRY</t>
  </si>
  <si>
    <t>ผู้ช่วยศาสตราจารย์ นภดล สังวาลย์เพ็ชร</t>
  </si>
  <si>
    <t>POP UP</t>
  </si>
  <si>
    <t>MIRROR : FRESH STUCCO</t>
  </si>
  <si>
    <t>CHARCOAL TILE</t>
  </si>
  <si>
    <t>water Hyacinth: The fiber innovatio for Developing product models to upgrade local economy based on the concept of public-private partnership</t>
  </si>
  <si>
    <t>Journal of Positive Psychology &amp; wellbeing 2021 vol.5,  No.4 p 1568-1580</t>
  </si>
  <si>
    <t>ตุลาคม -ธันวาคม 2564</t>
  </si>
  <si>
    <t>รองศาสตราจารย์ ดร.รจนา จันทราสา
ดร.ภานุ พัฒนปณิธิพงศ์
ผู้ช่วยศาสตราจารย์ ดร.เอกพงศ์ อินเกื้อ
ผู้ช่วยศาสตราจารย์ นภดล สังวาลย์เพ็ชร
อาจารย์ คณิน ไพรวันรัตน์
ผู้ช่วยศาสตราจารย์ ดร.ชนกนาถ มะยูโซ๊ะ
ผู้ช่วยศาสตราจารย์ ดร.พิสิษฐ์ พันธ์เทียน</t>
  </si>
  <si>
    <t>นาฏยประดิษฐ์ชุด มัทรีทรงเครื่อง</t>
  </si>
  <si>
    <t>วารสารมนุษยศาสตร์และสังคมศาสตร์ มหาวิทยาลัยราชภัฏอุดรธานี ปี 10 ฉบับ 2 หน้า 1-16</t>
  </si>
  <si>
    <t>อัตลักษณ์ของชุมชนสามแพร่งและชุมชนบางลำพูกับการใช้ศิลปะเป็นเครื่องมือในการสร้างมูลค่าเพิ่มให้เกิดการท่องเที่ยว</t>
  </si>
  <si>
    <t>วารสารวิจัยและพัฒนา มหาวิทยาลัยราชภัฏสวนสุนันทา เล่มที่ 13 ฉบับที่ 2 หน้า 70-95</t>
  </si>
  <si>
    <t>ละครสร้างสรรค์เพื่อสร้างความเข้าใจในความหลากหลายทางเพศ</t>
  </si>
  <si>
    <t>สักทอง : วารสารมนุษยศาสตร์และสังคมศาสตร์ (สทมส.) ปีที่ 27 ฉบับที่ 4 หน้า 184-191</t>
  </si>
  <si>
    <t>ตุลาคม-ธันวาคม 2564</t>
  </si>
  <si>
    <t>ผู้ช่วยศาสตราจารย์ ดร.สรร ถวัลย์วงศ์ศรี</t>
  </si>
  <si>
    <t>ลวดลายผ้า(83426)</t>
  </si>
  <si>
    <t>28 กุมภาพันธ์ 2565</t>
  </si>
  <si>
    <t>ผู้ช่วยศาสตราจารย์ นภดล สังวาลเพ็ชร</t>
  </si>
  <si>
    <t>ลวดลายผ้า(83427)</t>
  </si>
  <si>
    <t>ลวดลายผ้า(83428)</t>
  </si>
  <si>
    <t>กระเป๋า(83753)</t>
  </si>
  <si>
    <t>18 กุมภาพันธ์ 2565</t>
  </si>
  <si>
    <t>ของเล่น(84463)</t>
  </si>
  <si>
    <t>ดร.ณิชานันทน์ เสริมศรี</t>
  </si>
  <si>
    <t>ฐานฟื้นฟูปะการังจากวัสดุธรรมชาติ (19355)</t>
  </si>
  <si>
    <t>3 ผลงานที่ได้รับการจดอนุสิทธิบัตร</t>
  </si>
  <si>
    <t>11 มีนาคม 2565</t>
  </si>
  <si>
    <t>ลวดลายแผ่นจักสาน(84584)</t>
  </si>
  <si>
    <t>14 มีนาคม 2565</t>
  </si>
  <si>
    <t>รองศาสตราจารย์ ดร.รจนา จันทราสา</t>
  </si>
  <si>
    <t>ปะการังเทียม(85164)</t>
  </si>
  <si>
    <t>ปะการังเทียม(85166)</t>
  </si>
  <si>
    <t>ลวดลายแผ่นจักสาน(85276)</t>
  </si>
  <si>
    <t>15 มีนาคม 2565</t>
  </si>
  <si>
    <t>ปะการังเทียม(85165)</t>
  </si>
  <si>
    <t>ปะการังเทียม(85163)</t>
  </si>
  <si>
    <t>A Comparative Study of Playing Patterns on Gambang
and Ranat Ek Instruments</t>
  </si>
  <si>
    <t>Harmonia: Journal of Arts Research and Education 21 (2) (2021), หน้า 356-368</t>
  </si>
  <si>
    <t>ผู้ช่วยศาสตราจารย์ ดร.ผกามาศ จิรจารุภัทร 
อาจารย์ปราโมทย์ เที่ยงตรง</t>
  </si>
  <si>
    <t>วิกฤตเมือง</t>
  </si>
  <si>
    <t>การแสดงนิทรรศการของสมาคมศิลปินทัศนศิลป์นานาชาติ แห่งประเทศไทย ครั้งที่ 14</t>
  </si>
  <si>
    <t>9 ธันวาคม 2564-4 มกราคม 2565</t>
  </si>
  <si>
    <t>ผู้ช่วยศาสตราจารย์ ดร.พิสิษฐ์ พันธ์เทียน</t>
  </si>
  <si>
    <t>พระบาทสมเด็จพระปรมินทรมหาภูมิพลอดุลยเดชมหาราช</t>
  </si>
  <si>
    <t>อาจารย์จีรวัฒน์ วันทา</t>
  </si>
  <si>
    <t>The Meow</t>
  </si>
  <si>
    <t>อาจารย์จารุวรรณ เมืองขวา</t>
  </si>
  <si>
    <t>ซ่อนเร้นในดักแด้ 2, 2563</t>
  </si>
  <si>
    <t>อาจารย์ณัฐสุรี เตชะวิริยะทวีสิน</t>
  </si>
  <si>
    <t>Transform 2</t>
  </si>
  <si>
    <t>IMPSART The 7th International Women Artists Art Exhibition</t>
  </si>
  <si>
    <t>8 มีนาคม-7 เมษายน 2565</t>
  </si>
  <si>
    <t>Being butterfly 1</t>
  </si>
  <si>
    <t>A Comparison Study of Cinematic Learning in the Age of the Next Normal: a Case study of
the “Human Voice” Portrayed by Tilda Swinton</t>
  </si>
  <si>
    <t>NATIONAL AND INTERNATIONAL ACADEMIC CONFERENCE มหาวิทยาลัยสยาม</t>
  </si>
  <si>
    <t>27-28 พฤศจิกายน 2564</t>
  </si>
  <si>
    <t>ดร.ฟาริดา วิรุฬหผล
ดร.เตือนตา พรมุตตาวรงค์
อาจารย์ดวงรัตน์ ด่านไทยนำ*</t>
  </si>
  <si>
    <t>คณะศิลปกรรมศาสตร์
คณะเทคโนโลยีอุตสาหกรรม*</t>
  </si>
  <si>
    <t>Cultural Identities of Urban Adolescents in Chinese Hip-hop Song: A Case Study of
Changsha, Chongqing, and Chengdu Cities</t>
  </si>
  <si>
    <t>Turkish Online Journal of Qualitative Inquiry (TOJQI)
Volume 13, Issue 01, January 2022 หน้า 24-37</t>
  </si>
  <si>
    <t>ผู้ช่วยศาสตราจารย์ ดร.ชุติมา มณีวัฒนา</t>
  </si>
  <si>
    <t>Online Learning Management in COVID-19 Epidemic for the Bachelor of Fine and Applied Arts Program in Performing Arts (Thai Dance and Theatre), Faculty of Fine and Applied Arts, Suan Sunandha Rajabhat University</t>
  </si>
  <si>
    <t>2nd International Conference on Technology Innovative Educational
and Multidisciplinary skills in the 21st Century Research สถาบันเทคโนโลยีภาคตะวันออกสุวรรณภูมิ หน้า 83-91</t>
  </si>
  <si>
    <t>8-9 มกราคม 2565</t>
  </si>
  <si>
    <t>ผู้ช่วยศาสตราจารย์ ดร.มณิศา วศินารมณ์
ผู้ช่วยศาสตราจารย์ ดร.ผกามาศ จิรจารุภัทร
อาจารย์วุฒิชัย ค้าทวี
อาจารย์รติพัทธ์ ศิริพงษ์
อาจารย์มนัญชยา เพชรูจี</t>
  </si>
  <si>
    <t>The Techniques and Process of Teaching Arts and Dance in Higher Education by Project based Learning Method</t>
  </si>
  <si>
    <t>3rd International Conference on Technology Innovative Educational
and Multidisciplinary skills in the 21st Century Research สถาบันเทคโนโลยีภาคตะวันออกสุวรรณภูมิ หน้า 106-113</t>
  </si>
  <si>
    <t>ผู้ช่วยศาสตราจารย์ ดร.ผกามาศ จิรจารุภัทร
อาจารย์จีรวัฒน์ วันทา
ผู้ช่วยศาสตราจารย์ ดร.มณิศา วศินารมณ์
อาจารย์มนัญชยา เพชรูจี</t>
  </si>
  <si>
    <t>The Aesthetic Significance of the Ballet "Red Detachment of Women" and the Female Ideology</t>
  </si>
  <si>
    <t>ผู้ช่วยศาสตราจารย์ ดร.ผกามาศ จิรจารุภัทร</t>
  </si>
  <si>
    <t>Text Analysis of Chinese Dance Culture Ecology Research</t>
  </si>
  <si>
    <t>The 15th National and International Conference "Global Goals, Local Actions: Looking Back and Moving Forward 2022" ณ บัณฑิตวิทยาลัย หน้า 155-165</t>
  </si>
  <si>
    <t>Rational Thinking and Artistic Presentation Analysis of Narrative Dance Creation
from the Perspective of “the “5W” Model of Communication</t>
  </si>
  <si>
    <t>The 15th National and International Conference "Global Goals, Local Actions: Looking Back and Moving Forward 2022" ณ บัณฑิตวิทยาลัย หน้า 251-262</t>
  </si>
  <si>
    <t>Traditionalized Intangible Cultural Heritage Performance -Reflection on the field investigation of Changsha Huaguxi</t>
  </si>
  <si>
    <t>The 15th National and International Conference "Global Goals, Local Actions: Looking Back and Moving Forward 2022" ณ บัณฑิตวิทยาลัย หน้า 178-193</t>
  </si>
  <si>
    <t>ผู้ช่วยศาสตราจารย์ ดร.ณฐภรณ์ รัตนชัยวงศ์</t>
  </si>
  <si>
    <t>The Evolution of Chinese Opera Performance: A Case Study of Qian Opera</t>
  </si>
  <si>
    <t>The 15th National and International Conference "Global Goals, Local Actions: Looking Back and Moving Forward 2022" ณ บัณฑิตวิทยาลัย หน้า117-126</t>
  </si>
  <si>
    <t>ผู้ช่วยศาสตราจารย์ ดร.กุสุมา เทพรักษ์</t>
  </si>
  <si>
    <t>Roles Of Social Intelligence, Social Engagement, And Emotional Intelligence Of An Elderly Person In
Northeastern Thailand</t>
  </si>
  <si>
    <t>Turkish Journal of Physiotherapy and Rehabilitation volume 32 issue 3 หน้า 22440-22449</t>
  </si>
  <si>
    <t>ผู้ช่วยศาสตราจารย์ ดร.วิจิตรา ศรีสอน
ผู้ช่วยศาสตราจารย์พิเศษ พล.ต.ท. ดร.สัณฐาน ชยนนท์</t>
  </si>
  <si>
    <t>วิทยาลัยการเมืองและการปกครอง</t>
  </si>
  <si>
    <t>กลยุทธการสงเสริมทักษะอาชีพผูสูงวัย ชุมชนบางริ้น จังหวัดระนอง</t>
  </si>
  <si>
    <t>วารสารการบริหารนิติบุคคลและนวัตกรรมท้องถิ่น vol.7 issue.11 หน้า 313-326</t>
  </si>
  <si>
    <t>ดร.กีรติวรรณ กัลยาณมิตร
ผู้ช่วยศาสตราจารย์ ดร.จอมชัย เลิศอมรรัฐ
ดร.กัญญ์รัชการย์ เลิศอมรศักดิ์*</t>
  </si>
  <si>
    <t>วิทยาลัยการเมืองและการปกครอง
คณะครุศาสตร์*</t>
  </si>
  <si>
    <t>The Policy Implementation Supports Local Businesses To Reduce Social Inequality In Northeastern Thailand</t>
  </si>
  <si>
    <t>Turkish Journal of Physiotherapy and Rehabilitation vol.32 issue.3 หน้า 13181-13192</t>
  </si>
  <si>
    <t>พฤศจิกายน-ธันวาคม 2564</t>
  </si>
  <si>
    <t>ดร. ปกครอง มณีโรจน์</t>
  </si>
  <si>
    <t xml:space="preserve">วิทยาลัยการเมืองและการปกครอง
</t>
  </si>
  <si>
    <t>To Study The Administration Of Local Government Organizations In  Reducing Social Inequality In The Special Economic Zone Of Thailand</t>
  </si>
  <si>
    <t>Turkish Journal of Physiotherapy and Rehabilitation vol.32 issue.3 หน้า 13193-13204</t>
  </si>
  <si>
    <t>ภาวะหมดไฟในการทำงานของบุคลากร
ในสำนักงานคณะกรรมการการศึกษาขั้นพื้นฐาน</t>
  </si>
  <si>
    <t>วารสารสวนสุนันทาวิชาการและวิจัย มหาวิทยาลัยราชภัฏสวนสุนันทา ปีที่ 15 ฉบับที่ 2 หน้า 60-79</t>
  </si>
  <si>
    <t>ผู้ช่วยศาสตราจารย์ ดร.วิลาสินี จินตลิขิตดี</t>
  </si>
  <si>
    <t>การพัฒนาชุมชนเพื่อลดความเหลื่อมล้ำอย่างยั่งยืน กรณีศึกษาจังหวัดชายแดนภาคใต้</t>
  </si>
  <si>
    <t>วารสารมนุษยศาสตร์และสังคมศาสตร์ มหาวิทยาลัยราชภัฏสวนสุนันทา ปีที่ 4 ฉบับที่ 2 หน้า 76-93</t>
  </si>
  <si>
    <t>ดร.ขันทอง ใจดี</t>
  </si>
  <si>
    <t>การคุ้มครองแรงงานหญิงมีครรภ์ : ศึกษากรณีการลาเพื่อให้นมบุตร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</si>
  <si>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462-476</t>
  </si>
  <si>
    <t>16 ธันวาคม 2564</t>
  </si>
  <si>
    <t>ผู้ช่วยศาสตราจารย์สุรศักดิ์ มีบัว</t>
  </si>
  <si>
    <t>ปัญหาทางกฎหมายเกี่ยวกับการจำกัดระดับของเสียงในเขตชุมชน : ศึกษาเปรียบเทียบกฎหมายต่างประเทศ</t>
  </si>
  <si>
    <t>ปัญหาการบอกกล่าวการบังคับจำนอง : กรณีศึกษามาตรา 728 ประมวลกฎหมายแพ่งและพาณิชย์</t>
  </si>
  <si>
    <t>ผู้ช่วยศาสตราจารย์ภาวิตา ค้าขาย</t>
  </si>
  <si>
    <t>ความสัมพันธ์ระหว่างชายและหญิงที่ปรากฏในวรรณกรรมไทยขุนช้างขุนแผน : ศึกษาเปรียบเทียบระหว่างกฎหมายลักษณะผัวเมียกับกฎหมายลักษณะครอบครัว</t>
  </si>
  <si>
    <t>ผู้ช่วยศาสตราจารย์ ดร.กมลวรรณ อยู่วัฒนะ</t>
  </si>
  <si>
    <t>สิทธิและเสรีภาพของกลุ่มที่มีความหลากหลายทางเพศ : ศึกษาเปรียบเทียบเกี่ยวกับการสมรสและการใช้คำนำหน้านามของบุคคลตามกฎหมายไทยกับกฎหมายเนเธอร์แลนด์</t>
  </si>
  <si>
    <t>มาตรการทางกฎหมายในการแก้ไขปัญหาขยะพลาสติกแบบใช้ครั้งเดียวในประเทศไทย</t>
  </si>
  <si>
    <t>การเรียกค่าอุปการะเลี้ยงดูบุตรนอกสมรส: ศึกษาเปรียบเทียบระหว่างกฎหมายไทยกับกฎหมายอเมริกา</t>
  </si>
  <si>
    <t>ศึกษาปัญหาการนำหลักธรรมาภิบาลของสำนักงานเลขาธิการวุฒิสภาไปปฏิบัติ</t>
  </si>
  <si>
    <t>อาจารย์ ดร.พิมพ์ชนา ศรีบุณยพรรัฐ</t>
  </si>
  <si>
    <t>หลักธรรมาภิบาลกับการบริหารงานภาครัฐ</t>
  </si>
  <si>
    <t>วารสาร มจร อุบลปริทรรศน์ ปีที่ 7 ฉบับที่ 1 หน้า 1029-1044</t>
  </si>
  <si>
    <t>มกราคม-เมษายน 2565</t>
  </si>
  <si>
    <t>ดร.ภูดิศ นอขุนทด</t>
  </si>
  <si>
    <t>บทความวิจัยเรื่องปัญหากฎหมายเกี่ยวกับการซื้อขายบัญชีส่วนบุคคลทางอิเล็กทรอนิกส์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</si>
  <si>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125-136</t>
  </si>
  <si>
    <t>28 กุมภาพันธ์-2 มีนาคม 2565</t>
  </si>
  <si>
    <t>อาจารย์ธนวัฒ พิสิฐจินดา
อาจารย์จตุรงค์ เพิ่มรุ่งเรือง
อาจารย์ทัตตนันท์ คงลำธาร
ดร.ขันทอง ใจดี</t>
  </si>
  <si>
    <t>ปัญหากฎหมายวิธีพิจารณาความศึกษากรณีให้ผู้ต้องหานำชี้ที่เกิดเหตุประกอบคำรับสารภาพ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</si>
  <si>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137-144</t>
  </si>
  <si>
    <t>ปญหากฎหมายเกี่ยวกับการเชาหองพักอาศัย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</si>
  <si>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145-150</t>
  </si>
  <si>
    <t>ปัญหาจากการแก้ไขพระราชบัญญัติโรงงานซึ่งกระทบต่อชุมชนและสิ่งแวดล้อม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</si>
  <si>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151-161</t>
  </si>
  <si>
    <t>อาจารย์ทัตตนันท์ คงลำธาร
อาจารย์ธนวัฒ พิสิฐจินดา
อาจารย์จตุรงค์ เพิ่มรุ่งเรือง
ผู้ช่วยศาสตราจารย์สุรศักดิ์ มีบัว</t>
  </si>
  <si>
    <t>คราฟ์เบียร์กับกฎหมายในประเทศไทย</t>
  </si>
  <si>
    <t>ประชุมวิชาการระดับชาติราชภัฏหมูบานจอมบึงวิจัย ครั้งที่ 10 มหาวิทยาลัยราชภัฏหมูบานจอมบึง หน้า 162-174</t>
  </si>
  <si>
    <t xml:space="preserve">อาจารย์ทัตตนันท์ คงลำธาร
อาจารย์ธนวัฒ พิสิฐจินดา
อาจารย์จตุรงค์ เพิ่มรุ่งเรือง
</t>
  </si>
  <si>
    <t>Bangkok's crazy footpath: Demands from young generation</t>
  </si>
  <si>
    <t>The 14th ATRANS Annual Conference (Transportation for Better Life: Future Potential of Transportation and Urban Model Post Covid Era) หน้า 9-14</t>
  </si>
  <si>
    <t>17 ธันวาคม 2564</t>
  </si>
  <si>
    <t>ผู้ช่วยศาสตราจารย์ พ.ต.ท.ดร. ไวพจน์ กุลาชัย
ดร.กีรติวรรณ กัลยาณมิตร</t>
  </si>
  <si>
    <t xml:space="preserve">Factors Affecting the Intention to Use MRT </t>
  </si>
  <si>
    <t>The 14th ATRANS Annual Conference (Transportation for Better Life: Future Potential of Transportation and Urban Model Post Covid Era) หน้า 15-20</t>
  </si>
  <si>
    <t>ปจจัยที่สงผลตอความสำเร็จของธุรกิจแฟรนไชสรีไซเคิลขยะ:
กรณีศึกษาบริษัท ปราบขยะรีไซเคิล จำกัด</t>
  </si>
  <si>
    <t>วารสารสันติศึกษาปริทรรศน มจร ปที่ 9 ฉบับที่ 6 หน้า 2272-2287</t>
  </si>
  <si>
    <t>ผู้ช่วยศาสตราจารย์ ดร.นัทนิชา โชติพิทยานนท์
ผู้ช่วยศาสตราจารย์ ดร.เจตน์สฤษฎิ์ อังศุกาญจนกุล</t>
  </si>
  <si>
    <t>การพัฒนาชุมชนโดยการมีส่วนร่วมของประชาชน
ในองค์การบริหารส่วนตำบลพลายวาส 
อำเภอกาญจนดิษฐ์ จังหวัดสุราษฎร์ธานี</t>
  </si>
  <si>
    <t>วารสารวิเทศศึกษา ปี 11 ฉบับ 2 หน้า 307-331</t>
  </si>
  <si>
    <t xml:space="preserve">ผู้ช่วยศาสตราจารย์ ดร.นัทนิชา โชติพิทยานนท์
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</si>
  <si>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</si>
  <si>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 ปีที่ 4 ฉบับที่ 3 เดือน หน้า 1-14</t>
  </si>
  <si>
    <t>กันยายน-ตุลาคม 2564</t>
  </si>
  <si>
    <t>ผู้ช่วยศาสตราจารย์ ดร.จักรวาล สุขไมตรี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</si>
  <si>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</si>
  <si>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วารสารรัฐศาสตร์รอบรู้และสหวิทยาการ ปีที่ 4 ฉบับที่ 3 เดือน หน้า 65-82</t>
  </si>
  <si>
    <t>ผู้ช่วยศาสตราจารย์ ดร.จักรวาล สุขไมตรี
พ.ต.อ.ดร.สุริยะ ประภายสาธก
ดร.สืบสวัสดิ์ วุฒิวรดิษฐ์</t>
  </si>
  <si>
    <t>แนวทางการช่วยเหลืองานตำรวจของประชาชน อำเภอสวี จังหวัดชุมพร</t>
  </si>
  <si>
    <t>วารสารรัฐศาสตร์รอบรู้และสหวิทยาการ ปีที่ 4 ฉบับที่ 4 หน้า 97-114</t>
  </si>
  <si>
    <t>ผู้ช่วยศาสตราจารย์ ดร.จักรวาล สุขไมตรี
อ.สัณหณัฐ จักรภัทรวงศ์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</si>
  <si>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</si>
  <si>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วารสารรัฐศาสตร์รอบรู้และสหวิทยาการ ปีที่ 4 ฉบับที่ 4 หน้า 115-126</t>
  </si>
  <si>
    <t>ผู้ช่วยศาสตราจารย์ ดร.จักรวาล สุขไมตรี
ผู้ช่วยศาสตราจารย์ พิเศษ พันเอก ดร.วัลลภ พิริยวรรธนะ
อาจารย์ธวัช พุ่มดารา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</si>
  <si>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</si>
  <si>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วารสารรัฐศาสตร์รอบรู้และสหวิทยาการ ปีที่ 4 ฉบับที่ 4 หน้า 139-154</t>
  </si>
  <si>
    <t>ผู้ช่วยศาสตราจารย์ ดร.จักรวาล สุขไมตรี
อาจารย์สัณหณัฐ จักรภัทรวงศ์</t>
  </si>
  <si>
    <t>Determinants Of Organizational Survival During The Covid -19 Crisis: The Case Of The Airline
Industry In Thailand</t>
  </si>
  <si>
    <t>Turkish Journal of Physiotherapy and Rehabilitation volume 32 issue 3 หน้า 22380-22385</t>
  </si>
  <si>
    <t>อาจารย์นิสรา แพทย์รังษี</t>
  </si>
  <si>
    <t>วิทยาลัยการจัดการอุตสาหกรรมบริการ</t>
  </si>
  <si>
    <t>ORGANIZATIONAL STRUCTURE ENHANCING AIRLINES EFFIECEINCY
AMID THE PANDEMIC: LOW-COST CARRIERS IN THAILAND AS A CASE</t>
  </si>
  <si>
    <t>GeoJournal of Tourism and Geosites vol. 38, no. 4 หน้า 1189–1194</t>
  </si>
  <si>
    <t>ผู้ช่วยศาสตราจารย์ ดร.กรรนภัทร กันแก้ว
อาจารย์ กรวินท์ กังวล</t>
  </si>
  <si>
    <t>The Impact of Leadership on Organizational Justice on Employees Turnover Intention
Addressing the Three Dimensions of Organizational Justice</t>
  </si>
  <si>
    <t>Turkish Journal of Physiotherapy and Rehabilitation; vollume 32 issue.3 หน้า 27750-27764</t>
  </si>
  <si>
    <t>ผู้ช่วยศาสตราจารย์ ดร.กรรนภัทร กันแก้ว</t>
  </si>
  <si>
    <t>Culture-Based Tourism Management Model in Creative Wat Makluea's Tie-Dye, Nakhon Pathom Province, Thailand</t>
  </si>
  <si>
    <t>Scopus - SJR Q2</t>
  </si>
  <si>
    <t>Journal of Management Information and Decision Sciences, Vol 25, Special Issue 2, 2022</t>
  </si>
  <si>
    <t>2564</t>
  </si>
  <si>
    <t>อาจารย์สุภัคศิริ ปราการเจริญ</t>
  </si>
  <si>
    <t xml:space="preserve">วิทยาลัยการจัดการอุตสาหกรรมบริการ
</t>
  </si>
  <si>
    <t>Interplay of Shared Leadership Practices of Principals, Teachers' Soft Skills and Learners' Competitiveness in COVID 19 Era: Implications to Economics of Educational Leadership</t>
  </si>
  <si>
    <t>Scopus - SJR Q4</t>
  </si>
  <si>
    <t>Estudios de Economia Aplicada Vol. 39 No. 12 (2021): Special Issue: Asia Economy and Finance during the COVID-19 Pandemic</t>
  </si>
  <si>
    <t>อาจารย์ขนิษฐา เจริญนิตย์
ผู้ช่วยศาสตราจารย์ ดร.กรรนภัทร กันแก้ว</t>
  </si>
  <si>
    <t>Financial Problems Met by Schools in the Onslaught of COVID 19 Implications to Fiscal Management of Learning Institutions</t>
  </si>
  <si>
    <t>Interplay of Personal Attitudinal Constructs towards online fashion products, Consumer Decision-Making and Image Branding The Case of Online Fashion Products in Thailand in COVID 19 Pandemic</t>
  </si>
  <si>
    <t>ANTECEDENTS INFLUENCING THE
ACCOMPLISHMENT OF LOW-COST AIRLINE
MANAGEMENT DURING COVID-19 PANDEMIC IN
THAILAND</t>
  </si>
  <si>
    <t>Journal of Management Information and Decision Sciences Volume 24, Special Issue 6 หน้า 1-7</t>
  </si>
  <si>
    <t>อาจารย์ นิสรา แพทย์รังษี
ผู้ช่วยศาสตราจารย์ พิเศษ พล.ท.ดร.ทวี แจ่มจำรัส
ดร.อนันต์ รัศมี</t>
  </si>
  <si>
    <t>วิทยาลัยการจัดการอุตสาหกรรมบริการ
บัณฑิตวิทยาลัย (กลุ่มมนุษยศาสตร์ฯ)</t>
  </si>
  <si>
    <t>The Role of Training and Knowledge
Management Effect on Performance of Public
Taxi Cooperatives in Bangkok</t>
  </si>
  <si>
    <t>Review of International Geographical Education Online vol.11 no.8 หน้า 1288-1298</t>
  </si>
  <si>
    <t>ผู้ช่วยศาสตราจารย์ ดร.ญาณัญฎา ศิรภัทร์ธาดา
ผู้ช่วยศาสตราจารย์ ดร.ดวงกมล ฐิติเวส</t>
  </si>
  <si>
    <t>วิทยาลัยนวัตกรรมและการจัดการ
คณะครุศาสตร์</t>
  </si>
  <si>
    <t>Effects of Innovation Management on Green
Supply Chain Management Performance
within the Herbal City: Mediating by Green
Practices</t>
  </si>
  <si>
    <t>Review of International Geographical Education Online vol.11 no.8 หน้า 1288-1299</t>
  </si>
  <si>
    <t>ผู้ช่วยศาสตราจารย์ ดร.ญาณัญฎา ศิรภัทร์ธาดา</t>
  </si>
  <si>
    <t>Cost Management for Firm Business
Performance of Small and Micro enterprise
in Thailand</t>
  </si>
  <si>
    <t>Review of International Geographical Education Online vol.11 no.8 หน้า 1266-1276</t>
  </si>
  <si>
    <t>ดร.ชญานันท์ เกิดพิทักษ์
รองศาสตราจารย์ ดร.บัณฑิต ผังนิรันดร์
อาจารย์ ธีรพงศ์ พงษ์เพ็ง</t>
  </si>
  <si>
    <t>Effect of Business Performance Model of
Small and Medium Industries
in Thailand</t>
  </si>
  <si>
    <t>Review of International Geographical Education Online vol.11 no.8 หน้า 1288-1301</t>
  </si>
  <si>
    <t>ดร.ชญานันท์ เกิดพิทักษ์
อาจารย์ นภัสสร เกิดพิทักษ์
ดร.วิไลลักษณ์ รักบำรุง</t>
  </si>
  <si>
    <t>Factors Influencing of social media and
Customer relationship management (CRM)
on Performance of Historical Tourism
Business in Thailand</t>
  </si>
  <si>
    <t>Review of International Geographical Education Online vol.11 no.8 หน้า 1255-1265</t>
  </si>
  <si>
    <t>ดร.ชญานันท์ เกิดพิทักษ์</t>
  </si>
  <si>
    <t>พฤติกรรมการปรับตัวในการท่องเที่ยวชุมชนของนักท่องเที่ยวในจังหวัดสมุทรสงคราม</t>
  </si>
  <si>
    <t>วารสารนวัตกรรมและการจัดการ ปีที่ 6 ฉบับที่ 2 หน้า 131-142</t>
  </si>
  <si>
    <t>ดร.พนิดา นิลอรุณ
อาจารย์ มนทิพา วิลาศทิพย์
อาจารย์ วีระพล วิชญานุภาพ</t>
  </si>
  <si>
    <t>รูปแบบการพัฒนาทุนมนุษย์สำหรับสถาบันอุดมศึกษาเอกชน</t>
  </si>
  <si>
    <t>Journal of Business Administration and Languages (JBAL) Vol.9 No.2 หน้า 55-63</t>
  </si>
  <si>
    <t>ผู้ช่วยศาสตราจารย์ ดร.ชุมพล รอดแจ่ม
ผู้ช่วยศาสตราจารย์ ดร.ชลภัสสรณ์ สิทธิวรงค์ชัย 
รองศาสตราจารย์ ดร.ชุติกาญจน์  ศรีวิบูลย์</t>
  </si>
  <si>
    <t>แรงจูงใจในการปฏิบัติงานที่สงผลตอประสิทธิภาพในการทำงานของพนักงานอุตสาหกรรมการผลิตกระดาษในเขตกรุงเทพมหานครและปริมณฑล</t>
  </si>
  <si>
    <t>วารสารนวัตกรรมและการจัดการ ปีที่ 6 ฉบับที่ 2 หน้า 143-157</t>
  </si>
  <si>
    <t>ผู้ช่วยศาสตราจารย์ ดร.ชุมพล รอดแจ่ม</t>
  </si>
  <si>
    <t>นวัตกรรมการบริหารทรัพยากรมนุษย์สำหรับองคกรด้านการศึกษา</t>
  </si>
  <si>
    <t>วารสารนวัตกรรมและการจัดการ ปีที่ 6 ฉบับที่ 2 หน้า 50-64</t>
  </si>
  <si>
    <t>ปัจจัยที่ส่งผลต่อการพัฒนาสื่อการเรียนรู้โดยใช้แพลตฟอร์มเทคโนโลยีดิจิทัล :
กรณีศึกษา การใช้อินโฟกราฟิกเพื่อการเรียนรู้</t>
  </si>
  <si>
    <t>วารสารวิทยาการจัดการปริทัศน์ มหาวิทยาลัยราชภัฏพระนครศรีอยุธยา ปที่ 23 ฉบับที่ 2 หน้า155-164</t>
  </si>
  <si>
    <t>อาจารย์ กษิติธร อัศวพงศ์วาณิช</t>
  </si>
  <si>
    <t>Bibliometric analysis of immigration and environmental degradation: evidence from past decades</t>
  </si>
  <si>
    <t>Environmental Science and Pollution Research (2022) vol.29 issue 9 หน้า 13729–13741</t>
  </si>
  <si>
    <t>ดร.ศิริญญา ศิริญานันท์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</si>
  <si>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</si>
  <si>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122-133</t>
  </si>
  <si>
    <t xml:space="preserve">ดร.อนุชิต กุลวานิช 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</si>
  <si>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</si>
  <si>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110-121</t>
  </si>
  <si>
    <t>บทบาทผู้นำสตรีในกีฬาฟุตบอลไทย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</si>
  <si>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1-10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</si>
  <si>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</si>
  <si>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 หน้า 1-11</t>
  </si>
  <si>
    <t>ดร.อาชวิทธิ์ เจิงกลิ่นจันทน์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</si>
  <si>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</si>
  <si>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 หน้า 50-64</t>
  </si>
  <si>
    <t>ผู้ช่วยศาสตราจารย์ ดร.ชุมพล รอดแจ่ม
รองศาสตราจารย์ ดร.ชุติกาญจน์ ศรีวิบูลย์ 
ผู้ช่วยศาสตราจารย์ ดร.ชลภัสสรณ์ สิทธิวรงค์ชัย</t>
  </si>
  <si>
    <t>Journal of Business Administration and Languages (JBAL) (TCI2) Vol.9 No.2 หน้า 55-63</t>
  </si>
  <si>
    <t>ผู้ช่วยศาสตราจารย์ ดร.ชุมพล รอดแจ่ม 
รองศาสตราจารย์ ดร.ชุติกาญจน์ ศรีวิบูลย์ 
ผู้ช่วยศาสตราจารย์ ดร.ชลภัสสรณ์ สิทธิวรงค์ชัย</t>
  </si>
  <si>
    <t>The measure of success in running training centers in Thailand from loyalty of the customer</t>
  </si>
  <si>
    <t>INTERNATIONAL CONFERENCE ON SCIENCES AND BUSINESS MANAGEMENT GRADUATE 2021 หน้า 87-100</t>
  </si>
  <si>
    <t>ผู้ช่วยศาสตราจารย์ ดร.ธนพล ก่อฐานะ
ดร.บุญไทย แก้วขันตี 
ผู้ช่วยศาสตราจารย์ ดร.ชัยธนัตถ์กร ภวิศพิริยะกฤติ</t>
  </si>
  <si>
    <t>Measure of success in creating new products in the auto parts industry in Thailand</t>
  </si>
  <si>
    <t>INTERNATIONAL CONFERENCE ON SCIENCES AND BUSINESS MANAGEMENT GRADUATE 2021 หน้า 101-114</t>
  </si>
  <si>
    <t>ผู้ช่วยศาสตราจารย์ ดร.ธนพล ก่อฐานะ
ผู้ช่วยศาสตราจารย์ ดร.ณัฐพงษ์ เตชะรัตนเสฏฐ์ 
ผู้ช่วยศาสตราจารย์ ดร.สุพัตรา ปราณี</t>
  </si>
  <si>
    <t>Innovative Competency Measure of Local Administrative Organization Executives in Samut Prakan Province</t>
  </si>
  <si>
    <t>INTERNATIONAL CONFERENCE ON SCIENCES AND BUSINESS MANAGEMENT GRADUATE 2021 หน้า 115-126</t>
  </si>
  <si>
    <t>รองศาสตราจารย์ ดร.บัณฑิต ผังนิรันดร์
ผู้ช่วยศาสตราจารย์ ดร.ณัฐพงษ์ เตชะรัตนเสฏฐ์ 
ดร.แจ่มจันทร์ คล้ายวงษ์</t>
  </si>
  <si>
    <t>Measure of success for food entrepreneurs small and medium enterprises (SMEs): Food Products Industry Group in Thailand</t>
  </si>
  <si>
    <t>INTERNATIONAL CONFERENCE ON SCIENCES AND BUSINESS MANAGEMENT GRADUATE 2021 หน้า 127-138</t>
  </si>
  <si>
    <t>ผู้ช่วยศาสตราจารย์ ดร.ธนพล ก่อฐานะ
รองศาสตราจารย์ ดร.บัณฑิต ผังนิรันดร์ 
ดร.ชมภู สายเสมา</t>
  </si>
  <si>
    <t>Measure of success in the operation of furniture manufacturers exporting Thailand</t>
  </si>
  <si>
    <t>INTERNATIONAL CONFERENCE ON SCIENCES AND BUSINESS MANAGEMENT GRADUATE 2021 หน้า 139-151</t>
  </si>
  <si>
    <t>รองศาสตราจารย์ ดร.บัณฑิต ผังนิรันดร์
ผู้ช่วยศาสตราจารย์ ดร.สุพัตรา ปราณี 
ดร.จิราพร สวัสดิรักษ์</t>
  </si>
  <si>
    <t>Factors Affecting Loyalty Behavior of customers of Non - Hotel accommodation as a Homestay in Bangkok</t>
  </si>
  <si>
    <t>INTERNATIONAL CONFERENCE ON SCIENCES AND BUSINESS MANAGEMENT GRADUATE 2021 หน้า 152-161</t>
  </si>
  <si>
    <t>Measure of Success of Local Government Management in Saraburi</t>
  </si>
  <si>
    <t>INTERNATIONAL CONFERENCE ON SCIENCES AND BUSINESS MANAGEMENT GRADUATE 2021 หน้า 162-175</t>
  </si>
  <si>
    <t>Success model of succession of OTOP products business in Thailand</t>
  </si>
  <si>
    <t>INTERNATIONAL CONFERENCE ON SCIENCES AND BUSINESS MANAGEMENT GRADUATE 2021 หน้า 176-187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</si>
  <si>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</si>
  <si>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 หน้า 99-109</t>
  </si>
  <si>
    <t>ดร.อนุชิต กุลวานิช
รองศาสตราจารย์ ดร.บรรจบ ภิรมย์คำ 
ดร.ณัฐวุฒิ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</si>
  <si>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</si>
  <si>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วารสารวิชาการสถาบันวิทยาการจัดการแห่งแปซิฟิค, 7(3) หน้า 124-138</t>
  </si>
  <si>
    <t xml:space="preserve">Study of Guideline for the Development of Role Model Instructor, Wat Pho Massage Discipline, Post COVID- 19 Era
</t>
  </si>
  <si>
    <t>วารสารสุขภาพกับการจัดการสุขภาพ Journal of Health and Health Management หน้า 154 - 167</t>
  </si>
  <si>
    <t>ผู้ช่วยศาสตราจารย์อาภาภรณ์ โพธิ์กระจ่าง</t>
  </si>
  <si>
    <t>Welfare Provision for Thai Olympians</t>
  </si>
  <si>
    <t>วารสารสวนสุนันทาวิชาการและวิจัย ปีที่ 15 ฉบับที่ 2 หน้า 1-25</t>
  </si>
  <si>
    <t>รองศาสตราจารย์ ดร.สุพิตร สมาหิโต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</si>
  <si>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</si>
  <si>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70-86</t>
  </si>
  <si>
    <t>ดร.วิไลลักษณ์ รักบำรุง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</si>
  <si>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</si>
  <si>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179-190</t>
  </si>
  <si>
    <t>การพัฒนาต้นแบบนวัตกรรมลูกชิ้นเนื้อแพะหมาล่า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</si>
  <si>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134-143</t>
  </si>
  <si>
    <t>ผู้ช่วยศาสตราจารย์ ดร.ศุภรา เจริญภูมิ</t>
  </si>
  <si>
    <t>การศึกษาความพึงพอใจของผู้บริโภคต่อต้นแบบนวัตกรรมลูกชิ้นเนื้อแพะหมาล่า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</si>
  <si>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144-154</t>
  </si>
  <si>
    <t>ต้นแบบนวัตกรรมไอศกรีมเบญจเกสร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</si>
  <si>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</si>
  <si>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</si>
  <si>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การประชุมวิชาการด้านวิทยาศาสตร์และการบริหารจัดการ ระดับบัณฑิตศึกษา ประจำปี 2564 Sciences and Business Management Graduate Conference 2021 SBC2021 หน้า 99-109</t>
  </si>
  <si>
    <t>ผู้ช่วยศาสตราจารย์ ดร.ทวีป พรหมอยู่</t>
  </si>
  <si>
    <t>โครงการศึกษาสภาพปัญหาจากการบังคับใช้พระราชบัญญัติส่งเสริมกีฬาอาชีพ พ.ศ. 2556</t>
  </si>
  <si>
    <t>9 ผลงานวิจัยที่หน่วยงานหรือองค์กรระดับชาติว่าจ้างให้ดำเนินการ</t>
  </si>
  <si>
    <t>การกีฬาแห่งประเทศไทย</t>
  </si>
  <si>
    <t>30 กันยายน 2564</t>
  </si>
  <si>
    <t>รองศาสตราจารย์ ดร.บรรจบ ภิรมย์คำ</t>
  </si>
  <si>
    <t>วารสารนวัตกรรมและการจัดการ มหาวิทยาลัยราชภัฏสวนสุนันทา หน้า 131-142</t>
  </si>
  <si>
    <t>อาจารย์พนิดา  นิลอรุณ
อาจารย์มนทิพา  วิลาศทิพย์
อาจารย์วีระพล วิชญานุภาพ</t>
  </si>
  <si>
    <t>Key Success Factors of the Outcomes Based on the Schools' Missions in Management Innovation "School Quality Improvement Program</t>
  </si>
  <si>
    <t>Turkish Journal of Physiotherapy and Rehabilitation vol.32 no.3 หน้า8820-8830</t>
  </si>
  <si>
    <t>ผศ.ดร.ธนพล ก่อฐานะ
รศ.ดร.บัณฑิต ผังนิรันดร์ 
ผศ.ภาวิตา ค้าขาย*</t>
  </si>
  <si>
    <t>วิทยาลัยนวัตกรรมและการจัดการ
วิทยาลัยการเมืองและการปกครอง*</t>
  </si>
  <si>
    <t>Spiritual Leadership, Participation, Creativity, and Competitive Advantage Affecting the Effectiveness of the Operation of the Community Enterprises in Ranong Province</t>
  </si>
  <si>
    <t>Turkish Journal of Physiotherapy and Rehabilitation vol.32 no.3 หน้า 8831-8842</t>
  </si>
  <si>
    <t xml:space="preserve">ดร.ณธกร คุ้มเพชร
ผศ.ดร.สุพัตรา ปราณี
ผศ.ดร.ธนพล ก่อฐานะ
รศ.ดร.บัณฑิต ผังนิรันดร์ 
</t>
  </si>
  <si>
    <t>A Structural Equation Model of the Intention to Purchase Used Machinery Via Online Auction Websites</t>
  </si>
  <si>
    <t>Turkish Journal of Physiotherapy and Rehabilitation vol.32 no.3 หน้า8843-8852</t>
  </si>
  <si>
    <t>ผศ.ดร.ญาณัญฎา ศิรภัทร์ธาดา
รศ.ดร.บัณฑิต ผังนิรันดร์
ดร.บุญไทย แก้วขันตี</t>
  </si>
  <si>
    <t>Management Innovation Business Trend and Organizational Contexts that Affect the Competitiveness of Logistics Service Operators in Bangkok</t>
  </si>
  <si>
    <t>Turkish Journal of Physiotherapy and Rehabilitation vol.32 no.3 หน้า8820-8833</t>
  </si>
  <si>
    <t>ผศ.ดร.สุพัตรา ปราณี
รศ.ดร.บัณฑิต ผังนิรันดร์</t>
  </si>
  <si>
    <t>The Model of Building Loyalty to Beauty Parlor Business in Bangkok</t>
  </si>
  <si>
    <t>Turkish Journal of Physiotherapy and Rehabilitation vol.32 no.3 หน้า8863-8873</t>
  </si>
  <si>
    <t>ผศ.ดร.ญาณัญฎา ศิรภัทร์ธาดา
รศ.ดร.บัณฑิต ผังนิรันดร์</t>
  </si>
  <si>
    <t>The Antecedents of Customer Loyalty in the Automobile Insurance in Bangkok and Vicinity</t>
  </si>
  <si>
    <t>Turkish Journal of Physiotherapy and Rehabilitation vol.32 no.3 หน้า8874-8883</t>
  </si>
  <si>
    <t>Operational Risks Related to Environmental, Social And Governance Affecting The Performance of Fund management Business</t>
  </si>
  <si>
    <t>Turkish Journal of Physiotherapy and Rehabilitation vol.32 no.3 หน้า13354-13366</t>
  </si>
  <si>
    <t>รศ.ดร.บัณฑิต ผังนิรันดร์
ผศ.ดร.ณัฐพงษ์ เตชะรัตนเสฏฐ์*</t>
  </si>
  <si>
    <t>วิทยาลัยนวัตกรรมและการจัดการ
คณะวิทยาการจัดการ*</t>
  </si>
  <si>
    <t>Encouraging pro‐environmental behavior in
university employees: An approach toward
environmental sustainability as moderated by
green organizational culture</t>
  </si>
  <si>
    <t>Journal of Community Psychology เล่มที่ 50 ฉบับที่ 3 หน้า 1-16</t>
  </si>
  <si>
    <t>ผศ.ดร. Mohammad Shahid Khan</t>
  </si>
  <si>
    <t>Business performance model of herbal community enterprise in Thailand</t>
  </si>
  <si>
    <t>Uncertain Supply Chain Management Vol 10 Number 2 หน้า 345-352</t>
  </si>
  <si>
    <t>ผศ.ดร.ชญานันท์ เกิดพิทักษ์</t>
  </si>
  <si>
    <t>The measure of success in running training centers in Thailand from loyalty
of the customer</t>
  </si>
  <si>
    <t>Sciences and Business Management Graduate Conference 2021 หน้า 87-100</t>
  </si>
  <si>
    <t>ผู้ช่วยศาสตราจารย์ ดร.ธนพล ก่อฐานะ
ดร.บุญไทย แก้วขันตี
ผู้ช่วยศาสตราจารย์ ดร.ชัยธนัตถ์กร ภวิศพิริยะกฤติ</t>
  </si>
  <si>
    <t>Sciences and Business Management Graduate Conference 2021 หน้า 101-114</t>
  </si>
  <si>
    <t>ผู้ช่วยศาสตราจารย์ ดร.ธนพล ก่อฐานะ
ผู้ช่วยศาสตราจารย์ ดร.สุพัตรา ปราณี
ผู้ช่วยศาสตราจารย์ ดร.ณัฐพงษ์ เตชะรัตนเสฏฐ์*</t>
  </si>
  <si>
    <t xml:space="preserve">วิทยาลัยนวัตกรรมและการจัดการ
คณะวิทยาการจัดการ*
</t>
  </si>
  <si>
    <t>Innovative Competency Measure of Local Administrative
Organization Executives in Samut Prakan Province</t>
  </si>
  <si>
    <t>Sciences and Business Management Graduate Conference 2021 หน้า 115-126</t>
  </si>
  <si>
    <t>รองศาสตราจารย์ ดร.บัณฑิต ผังนิรันดร์
ผู้ช่วยศาสตราจารย์ ดร.ณัฐพงษ์ เตชะรัตนเสฏฐ์*
ดร.แจ่มจันทร์ คล้ายวงษ์</t>
  </si>
  <si>
    <t>Measure of success for food entrepreneurs small and medium enterprises
(SMEs): Food Products Industry Group in Thailand</t>
  </si>
  <si>
    <t>Sciences and Business Management Graduate Conference 2021 หน้า 127-138</t>
  </si>
  <si>
    <t>ผู้ช่วยศาสตราจารย์ ดร.ธนพล ก่อฐานะ
รองศาสตราจารย์ ดร.บัณฑิต ผังนิรันดร์
ดร.ชมภู สายเสมา</t>
  </si>
  <si>
    <t>Measure of success in the operation of furniture
manufacturers exporting Thailand</t>
  </si>
  <si>
    <t>Sciences and Business Management Graduate Conference 2021 หน้า 139-151</t>
  </si>
  <si>
    <t xml:space="preserve">รองศาสตราจารย์ ดร.บัณฑิต ผังนิรันดร์
ผู้ช่วยศาสตราจารย์ ดร.สุพัตรา ปราณี
ดร.จิราพร สวัสดิรักษ์
</t>
  </si>
  <si>
    <t>Sciences and Business Management Graduate Conference 2021 หน้า 139-152</t>
  </si>
  <si>
    <t xml:space="preserve">ผู้ช่วยศาสตราจารย์ ดร.บัณฑิต  ผังนิรันดร์
ผู้ช่วยศาสตราจารย์ ดร.สุพัตรา  ปราณี
ดร.จิราภรณ์ สวัสดิ์รักษ์
</t>
  </si>
  <si>
    <t>Sciences and Business Management Graduate Conference 2021 หน้า 162-175</t>
  </si>
  <si>
    <t>Sciences and Business Management Graduate Conference 2021 หน้า 176-187</t>
  </si>
  <si>
    <t>EMPLOYEE MOTIVATION AND JOB PERFORMANCE: A STUDY OF EMPLOYEES IN BANGKOK</t>
  </si>
  <si>
    <t>อาจารย์รติรัตน์ ณ สงขลา
อาจารย์พรรณนลิน สัชฌุกร
อาจารย์มนทิพา วิลาศทิพย์
อาจารย์อรพรรณ เดชา
อาจารย์พีรันธร แสนสุข</t>
  </si>
  <si>
    <t>RELATIONSHIP BETWEEN ORGANIZATIONAL CULTURE AND THE OPERATIONAL EFFICIENCY OF PRIVATE COMPANY EMPLOYEES IN BANGKOK</t>
  </si>
  <si>
    <t>อาจารย์พรรณนลิน สัชฌุกร
อาจารย์รติรัตน์ ณ สงขลา
อาจารย์มนทิพา วิลาศทิพย์
อาจารย์อรพรรณ เดชา
อาจารย์พีรันธร แสนสุข</t>
  </si>
  <si>
    <t>THE UNIQUE CHARACTERISTIC AS A GOOD PERFORMANCE AND FAMOUS ONLINE INFLUENCER IN ONLINE CONTENT AND BE SUCCESS IN E-COMMERCE MARKET</t>
  </si>
  <si>
    <t xml:space="preserve">อาจารย์พีรันธร แสนสุข
อาจารย์พรรณนลิน สัชฌุกร
อาจารย์รติรัตน์ ณ สงขลา
อาจารย์มนทิพา วิลาศทิพย์
อาจารย์อรพรรณ เดชา
</t>
  </si>
  <si>
    <t>The Design of Thailand Fragrant Coconut’s Traceability System for Exportingto China</t>
  </si>
  <si>
    <t>Journal of Positive School Psychology vol.6 issue.2 หน้า 2861-2870</t>
  </si>
  <si>
    <t>ดร.พิมพ์พลอย ธีรสถิตย์ธรรม
ดร.พุทธิวัฒน์ ไวยวุฒิธนาภูมิ*</t>
  </si>
  <si>
    <t>วิทยาลัยนวัตกรรมและการจัดการ
วิทยาลัยโลจิสติกส์และซัพพลายเชน*</t>
  </si>
  <si>
    <t>Marketing Strategy, Product Innovation and Product Quality to Competitiveness of Banana Trunk and Coconut Sugar Serum in Thailand</t>
  </si>
  <si>
    <t>Journal of Positive School Psychology vol.6 issue.2 หน้า 2835-2847</t>
  </si>
  <si>
    <t>ดร.วลีรักษ์  สิทธิสม
รองศาสตราจารย์ ดร.วิทยา เมฆขำ
อาจารย์อลิสา เมฆขำ</t>
  </si>
  <si>
    <t>วิทยาลัยนวัตกรรมและการจัดการ
คณะเทคโนโลยีอุตสาหกรรม
คณะมนุษยศาสตร์และสังคมศาสตร์</t>
  </si>
  <si>
    <t>การบรรเทาความขัดแย้งตามแนวทางสันติวิธีของพระไพศาล วิสาโล</t>
  </si>
  <si>
    <t>วารสารนวัตกรรมและการจัดการ มหาวิทยาลัยราชภัฏสวนสุนันทา ปี 6 ฉบับ 2 หน้า 35-49</t>
  </si>
  <si>
    <t>ผู้ช่วยศาสตราจารย์ ดร.ภัทรวิทย์ อยู่วัฒนะ
ดร.นิมิตร พลเยี่ยม
ดร.ปรรณวัฒน์ ชูวิเชียร</t>
  </si>
  <si>
    <t>Influence of digital marketing, image, and decision making on loyalty of chinese tourists visiting thailand</t>
  </si>
  <si>
    <t>Journal of Positive School Psychology vol.6 no.2 หน้า2982-2998</t>
  </si>
  <si>
    <t>ผู้ช่วยศาสตราจารย์ ดร.ปรเมษฐ์ แสงอ่อน
รองศาสตราจารย์ ดร.บัณฑิต ผังนิรันดร์
ผู้ช่วยศาสตราจารย์ ดร.ธนพล ก่อฐานะ</t>
  </si>
  <si>
    <t>Marketing Innovation and Export Efficiency</t>
  </si>
  <si>
    <t>ผู้ช่วยศาสตราจารย์ ดร.ธนพล ก่อฐานะ</t>
  </si>
  <si>
    <t>The Development of a Restaurant Website in Surat Thani Province</t>
  </si>
  <si>
    <t>อาจารย์ ดร.ธงไชย สุรินทร์วรางกูร
ดร.สุธา พงศ์ถาวรภิญโญ
ผู้ช่วยศาสตราจารย์ชิโนรส ถิ่นวิไลสกุล</t>
  </si>
  <si>
    <t>วิทยาลัยนวัตกรรมและการจัดการ
คณะวิทยาการจัดการ
วิทยาลัยนิเทศศาสตร์</t>
  </si>
  <si>
    <t>The Satisfaction of Online Sale System Development for B&amp;M Bakehouse</t>
  </si>
  <si>
    <t>อาจารย์ ดร.ธงไชย สุรินทร์วรางกูร
ดร.สุธา พงศ์ถาวรภิญโญ
ผู้ช่วยศาสตราจารย์ชิโนรส ถิ่นวิไลสกุล
รองศาสตราจารย์บรรพต พรประเสริฐ</t>
  </si>
  <si>
    <t>วิทยาลัยนวัตกรรมและการจัดการ
คณะวิทยาการจัดการ
วิทยาลัยนิเทศศาสตร์
คณะครุศาสตร์</t>
  </si>
  <si>
    <t>Website Development for Ohodoodeeshop Rachada 36</t>
  </si>
  <si>
    <t>อาจารย์ ดร.ธงไชย สุรินทร์วรางกูร</t>
  </si>
  <si>
    <t>Analyzing causal relationship pathways influencing the development of value-added potential in enterprise products community to promote community economic development</t>
  </si>
  <si>
    <t>Journal of Positive School Psychology Vol. 6, No.2 หน้า 2883-2897</t>
  </si>
  <si>
    <t>Role of Service Innovation and Product Innovation for Communitybased Tourism in Phatthalung Thailand</t>
  </si>
  <si>
    <t>Journal of Positive School Psychology 
Vol. 6, No. 3, หน้า 4302 – 4313</t>
  </si>
  <si>
    <t>มีนาคม 2565</t>
  </si>
  <si>
    <t>ผู้ช่วยศาสตราจารย์ ดร.ญาณัญฎา ศิรภัทร์ธาดา
ผู้ช่วยศาสตราจารย์ ดร.ดวงกมล ฐิติเวส*
ผู้ช่วยศาสตราจารย์ปาริชาต รัตนบรรณสกุล**</t>
  </si>
  <si>
    <t>วิทยาลัยนวัตกรรมและการจัดการ
คณะครุศาสตร์*
วิทยาลัยนิเทศศาสตร์**</t>
  </si>
  <si>
    <t>Development and analysis learning behavior through creative elearning system for Community-based Tourism in Phatthalung
Thailand</t>
  </si>
  <si>
    <t>Journal of Positive School Psychology 
Vol. 6, No. 3, หน้า 4280 – 4291</t>
  </si>
  <si>
    <t>Service Innovation and Product Innovation with mediation of Competitive Advantage to Performance of Jasmine Brown Rice in North eastern of Thailand</t>
  </si>
  <si>
    <t>Journal of Positive School Psychology 
Vol. 6, No. 3, หน้า 4235-4245</t>
  </si>
  <si>
    <t>ผู้ช่วยศาสตราจารย์ ดร. ชญานันท์ เกิดพิทักษ์
อาจารย์ เบญญา หวังมหาพร
ดร. จิราพร สวัสดิรักษา
อาจารย์ สกุล จริยาแจ่มสิทธิ์
อาจารย์ กษิติธร อัศวพงศ์วาณิช</t>
  </si>
  <si>
    <t>Effect of Eco-Innovation Strategies on Enterprises' Sustainable Business for Pharmacies Business in Thailand</t>
  </si>
  <si>
    <t>Journal of Positive School Psychology 
Vol. 6, No. 3, หน้า 4246-4256</t>
  </si>
  <si>
    <t>ผู้ช่วยศาสตราจารย์ ดร. ชญานันท์ เกิดพิทักษ์
ดร.เปรมกมล จันทร์กวีกูล 
อาจารย์เย็นจิต คงปาน
ผู้ช่วยศาสตราจารย์วีระ โชติธรรมมาภรณ์
อาจารย์ ดร.ณัฐกร คุ้มเพชร</t>
  </si>
  <si>
    <t>Key Success Factors on Social Media Agility of Tourism Business in Thailand</t>
  </si>
  <si>
    <t>Journal of Positive School Psychology 
Vol. 6, No. 3, หน้า 4257-4267</t>
  </si>
  <si>
    <t>ผศ.ดร. ชญานันท์ เกิดพิทักษ์
อาจารย์นฤมล ชมโฉม
ดร.อาชวิทธิ์ เจิงกลิ่นจันทน์
อาจารย์อรพรรณ เดชา
ดร.นธายุ วันทยะกุล</t>
  </si>
  <si>
    <t>โมเดลเชิงโครงสร้างความสัมพันธ์ระหว่างปัจจัยที่ส่งผลต่อสมรรถนะโซ่อุปทาน องค์กรผู้ผลิตชิ้นส่วนและอะไหล่ยานยนต์ในโครงการพัฒนาระเบียงเศรษฐกิจพิเศษภาคตะวันออก (EEC) ของประเทศไทย</t>
  </si>
  <si>
    <t>วารสารชุมชนวิจัย ปีที่ 15 ฉบับที่ 4 หน้า 196-209</t>
  </si>
  <si>
    <t>ดร. ชิตพงษ์ อัยสานนท์</t>
  </si>
  <si>
    <t>วิทยาลัยโลจิสติกส์และซัพพลายเชน</t>
  </si>
  <si>
    <t>แนวทางการจัดการโซ่อุปทานการท่องเที่ยวในจังหวัดภูเก็ต</t>
  </si>
  <si>
    <t>วารสารวิชาการบัณฑิตวิทยาลัย มหาวิทยาลัยสวนดุสิต ปีที่ 17 ฉบับที่ 3 หน้า 183-202</t>
  </si>
  <si>
    <t>กันยายน – ธันวาคม 2564</t>
  </si>
  <si>
    <t>ดร.ชิตพงษ์ อัยสานนท์</t>
  </si>
  <si>
    <t>A STUDY OF TOURISTS' MOTIVATION TOWARDS A GRILL RESTAURANT IN VANNAMEI WHITE SHRIMP SUPPLY CHAIN OF NAKHON PATHOM PROVINCE</t>
  </si>
  <si>
    <t xml:space="preserve">Turkish Journal of Physiotherapy and Rehabilitation VoL. 32 No. 3 pages : 14457-14463 </t>
  </si>
  <si>
    <t>สิงหาคม - พฤศจิกายน 2564</t>
  </si>
  <si>
    <t>อาจารย์ ไกรวิทย์ สินธุคำมูล 
อาจารย์ ดร.ทมนี สุขใส</t>
  </si>
  <si>
    <t>การพัฒนาคูมือการใชชองทางการตลาดออนไลนรูปแบบหนังสืออิเล็กทรอนิกสสําหรับเกษตรกรผักปลอดภัยในจังหวัดนครปฐม</t>
  </si>
  <si>
    <t>Journal of Logistics and Supply Chain College Vol. 7 No. 2 หน้า111-121</t>
  </si>
  <si>
    <t>ดร.ฉัตรรัตน์ โหตระไวศยะ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</si>
  <si>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</t>
  </si>
  <si>
    <t xml:space="preserve">วารสารวิชาการบัณฑิตวิทยาลัยสวนดุสิต ปีที่ 18 ฉบับที่ 1
</t>
  </si>
  <si>
    <t>มกราคม - เมษายน 2565</t>
  </si>
  <si>
    <t>การตลาดแบบไร้รอยต่อ การจัดการการเปลี่ยนแปลง และความได้เปรียบทางการแข่งขัน สู่ผลการดำเนินงานขององค์กรสำหรับผู้ประกอบการธุรกิจค้าปลีกสมัยใหม่</t>
  </si>
  <si>
    <t>การประชุมวิชาการด้านวิทยาศาสตร์และการบริหารจัดการระดับบัณฑิตศึกษา ประจำปี 2564  ณ วิทยาลัยโลจิสติกส์และซัพพลายเชน มหาวิทยาลัยราชภัฎสวนสุนันทา หน้า 11-24</t>
  </si>
  <si>
    <t>ดร.สุดารัตน์  พิมลรัตนกานต์</t>
  </si>
  <si>
    <t>ความคล่องตัวโซ่อุปทาน: บนมุมมองการปรับตัวต่อผลกระทบของโคโรนาไวรัส 2019 ของผู้ประกอบการท่องเที่ยว ณ เกาะลัดทีแท่น จังหวัดนครปฐมของประเทศไทย</t>
  </si>
  <si>
    <t>วารสารวิทยาลัยโลจิสติกส์และซัพพลายเชน เล่มที่ 7 ฉบับ 2 หน้า 136-153</t>
  </si>
  <si>
    <t>ผู้ช่วยศาสตราจารย์ ดร.ณัฐพัชร์ อารีรัชกุลกานต์
ดร.ณัฎภัทรศญา เศรษฐโชติสมบัติ</t>
  </si>
  <si>
    <t>ปัจจัยในการเลือกใช้บริการส่งไปรษณีย์ กรณีศึกษาบริษัทเอกชน อำเภอสามพราน</t>
  </si>
  <si>
    <t>วารสารวิจัยรำไพพรรณี มหาวิทยาลัยราชภัฏรำไพพรรณี ปีที 15 ฉบับที่ 3 หน้า 5-14</t>
  </si>
  <si>
    <t>อาจารย์สุนทรี พุฒิวร</t>
  </si>
  <si>
    <t>แนวทางการเพิ่มประสิทธิภาพในการบริหารการจัดซื้อของบริษัท เอบีซี</t>
  </si>
  <si>
    <t>วารสารวิทยาลัยโลจิสติกส์และซัพพลายเชน ปีที่ 7 ฉบับที่ 2 หน้า 49-63</t>
  </si>
  <si>
    <t>การประยุกต์ใช้กระบวนการวิเคราะห์เชิงลำดับชั้นในการคัดเลือกผู้ขายอย่างยั่งยืน กรณีศึกษา บริษัท เอบีซี.</t>
  </si>
  <si>
    <t xml:space="preserve">วารสารวิทยาลัยโลจิสติกส์และซัพพลายเชน ปีที่ 7 ฉบับที่ 2
หน้า 5-161 </t>
  </si>
  <si>
    <t>ผู้ช่วยศาสตราจารย์ ดร.ณัฐพัชร์ อารีรัชกุลกานต์</t>
  </si>
  <si>
    <t>Supply Chain Agility: An Adaptation Perspective on the Effect of the COVID-19 Pandemic on Tourism Entrepreneurs at Lad-Etan Island, Nakhon Pathom Province in Thailand.</t>
  </si>
  <si>
    <t>วารสารวิทยาลัยโลจิสติกส์และซัพพลายเชน ปีที่ 7 ฉบับที่ 2
 หน้า 136-161</t>
  </si>
  <si>
    <t>การศึกษาการจัดการโซ่อุปทานของผู้ประกอบการลานเทปาล์มน้ำมันในเขตจังหวัดระนอง</t>
  </si>
  <si>
    <t xml:space="preserve">Sciences and Business Management Graduate Conference 2021: SBC2021 
(Onlin Conference CLS) </t>
  </si>
  <si>
    <t>ผู้ช่วยศาสตราจารย์ ดร.ปรีชา วรารัตนไชย</t>
  </si>
  <si>
    <t>ปัจจัยส่วนประสมทางการตลาดบริการที่มีอิทธิพลต่อการตัดสินใจใช้บริการ ศูนย์บริการโตโยต้า พาราวินเซอร์ สาขาพระราม 4</t>
  </si>
  <si>
    <t>ปัจจัยคุณภาพการให๎บริการที่มีผลตํอการตัดสินใจของผู้สูงอายุชาวจีนในการเข๎ารับบริการทางการแพทย์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</si>
  <si>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ปัจจัยคุณภาพการให๎บริการที่มีผลตํอการตัดสินใจของผู๎สูงอายุชาวจีนในการเข๎ารับบริการทางการแพทย์ กรณีศึกษา โรงพยาบาลเอกชนแหํงหนึ่งในกรุงเทพมหานคร</t>
  </si>
  <si>
    <t>ความคิดเห็นของผู้ให้บริการโลจิสติกส์ที่มีต่อการขนส่งสินค้าที่มีอายุสั้น</t>
  </si>
  <si>
    <t>ความพึงพอใจของผู้มารับบริการแผนกผู้ป่วยนอก อายุรกรรมเฉพาะ ทางนอกเวลาของโรงพยาบาล ภายใต้สถานการณ์ COVID 19</t>
  </si>
  <si>
    <t>การเพิ่มประสิทธิภาพการจัดเส้นทางการขนส่ง กรณีศึกษาโรงงานน้ำแข็ง ABC จังหวัดสมุทรสาคร</t>
  </si>
  <si>
    <t>การหาปริมาณการสั่งซื้อที่เหมาะสม กรณีศึกษาร้านขายอุปกรณ์เครื่องเขียน AAA จังหวัดนนทบุรี</t>
  </si>
  <si>
    <t>การกำหนดเส้นทางที่เหมาะสมที่สุดสำหรับพนักงานที่ทำงานนอกสถานที่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</si>
  <si>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</si>
  <si>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</t>
  </si>
  <si>
    <t>การจัดการโลจิสติกส์ท่องเที่ยวเชิงวัฒนธรรม อำเภอเมือง จังหวัดฉะเชิงเทรา</t>
  </si>
  <si>
    <t>สมรรถนะด้านโลจิสติกส์และโซ่อุปทานที่ส่งผลต่อการดำเนินงานของบริษัท กัลฟ์ เอ็กซเพรส ทรานสปอร์ต เอเยนต์ซี่ จำกัด</t>
  </si>
  <si>
    <t>การเปรียบเทียบปัจจัยการเลือกใช้บริการรถโดยสารสาธารณะในจังหวัดเชียงใหม่</t>
  </si>
  <si>
    <t>ความพึงพอใจของผู้ใช้บริการเรือข้ามฟากแม่น้ำเจ้าพระยาในเขตกรุงเทพมหานคร</t>
  </si>
  <si>
    <t>ปัจจัยที่ส่งผลต่อการจัดการคลังสินค้าสำหรับธุรกิจอาหารทะเลแช่แข็งในประเทศไทย</t>
  </si>
  <si>
    <t>แนวการพัฒนาการให้บริการรถโดยสารประจำทาง สายกรุงเทพ-เชียงใหม่</t>
  </si>
  <si>
    <t>ผู้ช่วยศาสตราจารย์ ดร.ปรีชา วรารัตน์ไชย</t>
  </si>
  <si>
    <t>ตัวแปรที่ส่งผลต่อการเกิดอุบัติเหตุของพนักงานขับรถบรรทุก
ขนส่งสินค้าระหว่างจังหวัด</t>
  </si>
  <si>
    <t>การจัดการโลจิสติกส์การท่องเที่ยวเชิงวัฒนธรรม วัดสระเกศ ราชวรมหาวิหาร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</si>
  <si>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</si>
  <si>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</si>
  <si>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การพัฒนาโซ่อุปทานสำหรับการจำหน่ายปลากัดสวยงามของฟาร์มแห่งหนึ่งในจังหวัดราชบุรี</t>
  </si>
  <si>
    <t>ผู้ช่วยศาสตราจารย์ ดร.คมสัน โสมณวัตร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</si>
  <si>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</si>
  <si>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</si>
  <si>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</t>
  </si>
  <si>
    <t>การจัดการสินค้าคงคลังม้วนกระดาษด้วยการออกแบบผังคลังสินค้า กรณีศึกษา บริษัท ABC จำกัด</t>
  </si>
  <si>
    <t>แนวทางการเพิ่มประสิทธิภาพการดำเนินงานของธุรกิจพาณิชย์อิเล็กทรอนิกส์ หนึ่งในประเทศไทย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</si>
  <si>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</si>
  <si>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</t>
  </si>
  <si>
    <t>แนวทางการเพิ่มประสิทธิภาพการจัดการโซ่อุปทานยางพารา ในภาคใต้ของประเทศไทย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</si>
  <si>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</si>
  <si>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</si>
  <si>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</si>
  <si>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</si>
  <si>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</t>
  </si>
  <si>
    <t>การประยุกต์ใช้หลักการ ABC Analysis และ FSN Analysis ในการหาตำแหน่งการวางสินค้า กรณีศึกษาร้านขายของชำ</t>
  </si>
  <si>
    <t>การประยุกต์ใช้ Heuristic Search กับ Saving Algorithm กรณีศึกษาร้านส่งหนังสือพิมพ์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</si>
  <si>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</si>
  <si>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</si>
  <si>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</t>
  </si>
  <si>
    <t>การจัดเส้นทางรับพนักงานช่วงเวลาเร่งด่วนกรณีศึกษา โรงงานผลิตน้ำปลา ABC จังหวัดสมุทรสงคราม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</si>
  <si>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</t>
  </si>
  <si>
    <t>การหาตำแหน่งการวางสินค้าในห้องเย็น กรณีศึกษาบริษัทส่งออกกล้วยไม้ ABC จังหวัดนครปฐม</t>
  </si>
  <si>
    <t>การศึกษาปัจจัยที่มีผลต่อประสิทธิภาพการให้บริการตัวแทนออกของ กรณีศึกษา บริษัท ABC จำกัด</t>
  </si>
  <si>
    <t>การพัฒนาประสิทธิภาพในการจัดการสินค้าคงคลังของร้านจำหน่ายสินค้าวัสดุก่อสร้างแห่งหนึ่งในจังหวัดปทุมธานี</t>
  </si>
  <si>
    <t>แนวทางในการเพิ่มประสิทธิภาพด้านการขนส่งรถตู้โดยสารประจำเส้นทางกรุงเทพ – นครนายก</t>
  </si>
  <si>
    <t>การใช้แนวคิดไคเซ็นเพื่อลดความสูญเสียในการจัดเตรียมอุปกรณ์ภายในฝ่ายครัวการบินของบริษัทสายการบินต้นทุนต่ำ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</si>
  <si>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</t>
  </si>
  <si>
    <t>การศึกษาการเพิ่มประสิทธิภาพการจัดการเส้นทางการขนส่งกรณีศึกษาธุรกิจ SME น้ำผลไม้และขนส่งสินค้า</t>
  </si>
  <si>
    <t>การศึกษาแนวทางการเพิ่มประสิทธิภาพการจัดการโซ่อุปทานของสวนกล้วยไม้สำหรับการส่งออก</t>
  </si>
  <si>
    <t>การปรับปรุงกระบวนการให้บริการโดยใช้แนวคิดแบบลีน กรณีศึกษา: โรงพยาบาลของรัฐแห่งหนึ่งในปริมณฑล</t>
  </si>
  <si>
    <t>ความพึงพอใจของนักท่องเที่ยวที่มีต่อการจัดการโลจิสติกส์ เพื่อการท่องเที่ยวช่วงควบคุมสถานการณ์โควิดของอำเภอสวนผึ้ง จังหวัดราชบุรี</t>
  </si>
  <si>
    <t>การศึกษาแนวทางการส่งออกดอกกล้วยไม้จากประเทศไทยไปประเทศญี่ปุ่นกรณีศึกษาบริษัท เอบีซี จำกัด</t>
  </si>
  <si>
    <t>A conceptual framework of the causal relationship of factors influencing the service value creation of the road transportation business in Thailand</t>
  </si>
  <si>
    <t xml:space="preserve">อาจารย์ มาธุสร แข็งขัน </t>
  </si>
  <si>
    <t>Literature Review: A Model for Enhancing Capacity of Cross-Border Freight Transportation, Thailand - Cambodia</t>
  </si>
  <si>
    <t>ดร.ณัฎภัทรศญา เศรษฐโชติสมบัติ</t>
  </si>
  <si>
    <t>Inventory Storage with ABC Analysis to Efficiency Increasing in Storage Management in Warehousing</t>
  </si>
  <si>
    <t>Literature Review: A Model for Adaptation of Transportation Entrepreneurs in Eastern Economic Corridor (EEC) Areas of Thailand</t>
  </si>
  <si>
    <t>FACTOR OF GREEN SUPPLY CHAIN MANAGEMENT EFFECTING ON OPERATIONAL PERFORMANCE: A REVIEW PAPER</t>
  </si>
  <si>
    <t>The Effect of Stakeholder Pressure on Sustainable Supply Chain Performance of Road Transportation Service Providers in Thailand: The Mediating Role of Green Supply Chain Management Practices</t>
  </si>
  <si>
    <t>ดร.มะโน ปราชญาพิพัฒน์</t>
  </si>
  <si>
    <t>Factors Affecting the Air Freight Company Performance</t>
  </si>
  <si>
    <t>Growing Trends of Organic farming in Thailand</t>
  </si>
  <si>
    <t>อาจารย์ กานต์นภัส ช้ำเกตุ</t>
  </si>
  <si>
    <t>Management of Logistics Performance Index in industrial sector</t>
  </si>
  <si>
    <t>อาจารย์ อัญชลี หิรัญแพทย์</t>
  </si>
  <si>
    <t>Selection of Suppliers by Analytical Hierarchy Process Case Study ABC LTD.,</t>
  </si>
  <si>
    <t>อาจารย์ ศิริอร สนองค์
อาจารย์ ไกรวิทย์ สินธุคำมูล
อาจารย์ วรรณี สุทธใจดี
อาจารย์ ปิยะอร ศรีวรรณ
อาจารย์ นิภาวรรณ ภูจอม</t>
  </si>
  <si>
    <t>Factors Affecting Service Value Creation Of Road Transport Service Providers In Thailand</t>
  </si>
  <si>
    <t>Scopus-SJR Q3</t>
  </si>
  <si>
    <t>NVEO - NATURAL VOLATILES &amp; ESSENTIAL OILS Journal VoL. 8 No.4 pages. 15583-15596</t>
  </si>
  <si>
    <t>7 ธันวาคม 2564</t>
  </si>
  <si>
    <t>อาจารย์ มาธุสร แข็งขัน 
ดร.ชณิชา หมอยาดี</t>
  </si>
  <si>
    <t>DOES PROACTIVE LOGISTICS MANAGEMENT ENHANCE BUSINESS MANAGEMENT?</t>
  </si>
  <si>
    <t>Polish Journal of Management Studies Volume 24, Issue 1 หน้า 457 - 471</t>
  </si>
  <si>
    <t>อาจารย์ พุทธิวัฒน์ ไวยวุฒิธนาภูมิ
ดร.วิศวะ อุนยะวงษ์
ดร.พิมพ์พลอย ธีรสถิตย์ธรรม*</t>
  </si>
  <si>
    <t>วิทยาลัยโลจิสติกส์และซัพพลายเชน
วิทยาลัยนวัตกรรมและการจัดการ*</t>
  </si>
  <si>
    <t>THE EFFECT OF GREEN SUPPLY CHAIN MANAGEMENT PRACTICES ON ENVIRONMENTAL, OPERATIONAL AND ORGANIZATIONAL PERFORMANCES OF SEAFOOD MANUFACTURERS IN THAILAND</t>
  </si>
  <si>
    <t>International Journal of eBusiness and eGovernment Studies vol.13 no.2 หน้า 33-48</t>
  </si>
  <si>
    <t>มกราคม - มิถุนายน 2565</t>
  </si>
  <si>
    <t>อาจารย์ สิทธิชัย พินธุมา
ดร.วิศวะ อุนยะวงษ์</t>
  </si>
  <si>
    <t xml:space="preserve">วิทยาลัยโลจิสติกส์และซัพพลายเชน
</t>
  </si>
  <si>
    <t>Supply Chain Management and Logistics Service Competency Influencing LogisticsPerformance of Palm Oil Entrepreneurs in Southern Thailand</t>
  </si>
  <si>
    <t>International Journal of Entrepreneurship ปีที่ 25 ฉบับ 4 หน้า 1-9</t>
  </si>
  <si>
    <t>อาจารย์พุทธิวัฒน์ ไวยวุฒิธนาภูมิ
ผู้ช่วยศาสตราจารย์ ดร.ปรีชา วรารัตน์ไชย</t>
  </si>
  <si>
    <t>ปัจจัยที่มีอิทธิพลต่อพฤติกรรมการสั่งอาหารออนไลนผ่านGrab Food ของผู้บริโภคในตำบลคลองโยง อำเภอพุทธมณฑล จังหวัดนครปฐม</t>
  </si>
  <si>
    <t>วารสารบริหารธุรกิจเทคโนโลยีมหานคร ปีที่ 18 ฉบับ 2 หน้า 87-113</t>
  </si>
  <si>
    <t>อาจารย์กิตติอำพล สุดประเสริฐ
ผู้ช่วยศาสตราจารย์ พิเศษ บุณยาพร ภู่ทอง
อาจารย์อนุช นามภิญโญ
ดร.แววมยุรา คำสุข</t>
  </si>
  <si>
    <t>เครือข่ายกวานซีของผู้ประกอบการไทย-จีนยุคใหม่ที่มี อิทธิพลต่อความสำเร็จในธุรกิจ</t>
  </si>
  <si>
    <t>วารสารธุรกิจปริทัศน์ มหาวิทยาลัยหัวเฉียวเฉลิมพระเกียรติ ปี 13 ฉบับ 2 หน้า 378-392</t>
  </si>
  <si>
    <t>ดร.แววมยุรา คำสุข</t>
  </si>
  <si>
    <t>The role of innovative ideas in business sustainability: Evidence from textile industry</t>
  </si>
  <si>
    <t>Uncertain Supply Chain Management vol.10 issue 1 หน้า 285-294</t>
  </si>
  <si>
    <t>อาจารย์ ศศิวิมล ว่องวิไล
ดร.พงษ์เทพ ภูเดช
อาจารย์ ปิติพจน์ แซ่เล็ก</t>
  </si>
  <si>
    <t>The role of human resource management and supply chain process in sustainable business
performance</t>
  </si>
  <si>
    <t>Uncertain Supply Chain Management vol.10 issue 1 หน้า 517-526</t>
  </si>
  <si>
    <t>อาจารย์ พุทธิวัฒน์ ไวยวุฒิธนาภูมิ</t>
  </si>
  <si>
    <t>The role of sustainable HRM in supply chain, profitability and resource utilization</t>
  </si>
  <si>
    <t>Uncertain Supply Chain Management vol.10 issue 1 หน้า 365-374</t>
  </si>
  <si>
    <t>Spiritual Leadership as a Source of Rising Triple Bottom Line, Leads
to the Spiritual Well-Being of Employees: A Study of the
Telecommunications Sector</t>
  </si>
  <si>
    <t>Journal of Positive Psychology and Wellbeing Vol. 5, No. 4 หน้า 1543 – 1554</t>
  </si>
  <si>
    <t>ดร.ฉัตรรัตน์ โหตระไวศยะ
ผู้ช่วยศาสตราจารย์ หทัยพันธน์ สุนทรพิพิธ*
ดร.จักรพรรณ คงธนะ
ดร.สุวัฒน์ นวลขาว</t>
  </si>
  <si>
    <t xml:space="preserve">วิทยาลัยโลจิสติกส์และซัพพลายเชน
วิทยาลัยนวัตกรรมและการจัดการ*
</t>
  </si>
  <si>
    <t>The Supply Chain Integration And Knowledge Development In Manufacturing Business In Thailand</t>
  </si>
  <si>
    <t>Natural Volatiles and Essential Oils vol.8 issue.4 หน้า 2960-2972</t>
  </si>
  <si>
    <t>Customer Relationship Management And Customer Loyalty Influencing Supply
Chain Performance Of Beverage Manufacturers In Thailand</t>
  </si>
  <si>
    <t>Natural Volatiles and Essential Oils vol.8 issue.5 หน้า 2973-2986</t>
  </si>
  <si>
    <t>The Distribution Pattern of Thailand's Tubtimjun Roseapple for Exporting to China</t>
  </si>
  <si>
    <t>Academy of Strategic Management Journal vol.21 Special issue 6 หน้า 1-6</t>
  </si>
  <si>
    <t>อาจารย์พุทธิวัฒน์ ไวยวุฒิธนาภูมิ
ผู้ช่วยศาสตราจารย์ ดร.คมสัน โสมณวัตร
ดร.วิศวะ อุนยะวงษ์
ดร.พิมพ์พลอย ธีรสถิตย์ธรรม</t>
  </si>
  <si>
    <t>A Model for Enhancing Capacity of Cross-Border Freight Transportation
Thailand - Cambodia</t>
  </si>
  <si>
    <t>Sciences and Business Management Graduate Conference 2021 หน้า 15-36</t>
  </si>
  <si>
    <t>Inventory Storage with ABC Analysis to Efficiency Increasing in
Storage Management in Warehousing</t>
  </si>
  <si>
    <t>Sciences and Business Management Graduate Conference 2021 หน้า 37-48</t>
  </si>
  <si>
    <t>A Model for Adaptation of Transportation Entrepreneurs in Eastern Economic Corridor (EEC) Areas of Thailand</t>
  </si>
  <si>
    <t>Sciences and Business Management Graduate Conference 2021 หน้า 49-67</t>
  </si>
  <si>
    <t>FACTOR OF GREEN SUPPLY CHAIN MANAGEMENT EFFECTING ON
OPERATIONAL PERFORMANCE: A REVIEW PAPE</t>
  </si>
  <si>
    <t>Sciences and Business Management Graduate Conference 2021 หน้า 77-86</t>
  </si>
  <si>
    <t>Supply Chain Agility: An Adaptation Perspective on the Effect of the COVID-19 Pandemic on Tourism Entrepreneurs at Lad-Etan Island, Nakhon Pathom Province in Thailand</t>
  </si>
  <si>
    <t>Journal of Logistics and Supply Chain College. Vol. 7 No. 2 หน้า136-153</t>
  </si>
  <si>
    <t>Warehouse Management in the Digital Age</t>
  </si>
  <si>
    <t>DEVELOPMENT OF BUSINESS PERFORMANCE UNDER ENVIRONMENTAL UNCERTAINTY: LESSON FROM THAILAND'S EASTERN ECONOMIC CORRIDOR</t>
  </si>
  <si>
    <t>International Journal of Entrepreneurship Volume 25, Special Issue 5, 2021 หน้า 1-9</t>
  </si>
  <si>
    <t>อาจารย์ ศุภมิตร ศรีสวัสดิ์
ดร.วิศวะ อุนยะวงษ์</t>
  </si>
  <si>
    <t>ประสิทธิภาพการบริหารงานคลังสินค้าของบริษัทผลิตและจำหน่ายเครื่องมือแพทย์
บริษัท เอบีซี จำกัด</t>
  </si>
  <si>
    <t>การจัดการโลจิสติกส์เพื่อการท่องเที่ยวเชิงศิลปวัฒนธรรม วิถีชีวิตตำบลบางน้ำผึ้ง
อำเภอพระประแดง จังหวัดสมุทรปราการ</t>
  </si>
  <si>
    <t>ปัจจัยส่วนประสมทางการตลาดที่มีอิทธิพลต่อการตัดสินใจส่งบุตรหลานเข้าเรียนโรงเรียน
อนุบาล เขตดอนเมือง กรุงเทพมหานคร</t>
  </si>
  <si>
    <t>ปัจจัยที่มีผลต่อการตัดสินใจเลือกผู้ให้บริการขนส่งสินค้าระหว่างประเทศ</t>
  </si>
  <si>
    <t>การจัดการโลจิสติกส์การท่องเที่ยวตลาดน้ำดำเนินสะดวก จังหวัดราชบุรี</t>
  </si>
  <si>
    <t>การเพิ่มประสิทธิภาพการหยิบสินค้าด้วยทฤษฎีการวางแผนผังอย่างมีระบบและทฤษฎีการ
ควบคุมด้วยการมองเห็น กรณีศึกษาบริษัท วัสดุก่อสร้างเอบีซี จำกัด</t>
  </si>
  <si>
    <t>การเพิ่มประสิทธิภาพในกระบวนการจัดการคลังสินค้าเครื่องมือทางการแพทย์ด้วยการใช้ระบบ
บาร์โค้ด กรณีศึกษาบริษัท เอบีซี จำกัด</t>
  </si>
  <si>
    <t>การเพิ่มประสิทธิภาพกระบวนการการทำงานในคลังสินค้ากรณีศึกษา
บริษัท ถุงพลาสติกเอบีซี จำกัด</t>
  </si>
  <si>
    <t>การเพิ่มประสิทธิภาพการหยิบสินค้าภายในคลังสินค้าด้วยเทคโนโลยีบาร์โค้ด กรณีศึกษา
บริษัทอาหารทะเล ABC จำกัด</t>
  </si>
  <si>
    <t>การเพิ่มประสิทธิภาพกระบวนการปฏิบัติงานคลังสินค้า กรณีศึกษา ร้านสะดวกซื้อเอบีซี</t>
  </si>
  <si>
    <t>The Effect of Supply Chain Integration on Flexible Logistics Competence of Thailand Auto-Parts Manufacturing Firms</t>
  </si>
  <si>
    <t>ดร.วิศวะ อุนยะวงษ์</t>
  </si>
  <si>
    <t>The Effect of Supply Chain Integration on Logistics Flexibility of Thailand Auto-Parts Manufacturing Firms</t>
  </si>
  <si>
    <t>The Effect of Supply Chain Integration on Supply chain performance of Thailand Auto-Parts Manufacturing Firms</t>
  </si>
  <si>
    <t>Flexible Logistics Competence of Thailand Auto-Parts Manufacturing Firms</t>
  </si>
  <si>
    <t>Logistics Flexibility of Thailand Auto-Parts Manufacturing Firms</t>
  </si>
  <si>
    <t>Supply Chain Performance of Thailand Auto-Parts Manufacturing Firms</t>
  </si>
  <si>
    <t>The Effect of Supply Chain Collaboration on Supply chain performance of Thailand Auto-Parts Manufacturing Firms</t>
  </si>
  <si>
    <t>The Effect of Supply Chain Collaboration on Flexible Logistics Capability of Thailand Auto-Parts Manufacturing Firms</t>
  </si>
  <si>
    <t>The Effect of Supply Chain Collaboration on Flexible Logistics Competence of Thailand Auto-Parts Manufacturing Firms</t>
  </si>
  <si>
    <t>The Effect of Supply Chain Integration on Supply Chain Collaboration of Thailand Auto-Parts Manufacturing Firms</t>
  </si>
  <si>
    <t>The Effect of Supply Chain Collaboration on Logistics Flexibility of Thailand Auto-Parts Manufacturing Firms</t>
  </si>
  <si>
    <t>The Effect of Supply Chain Integration on Supply Chain Responsiveness ofThailand Auto-Parts Manufacturing Firms</t>
  </si>
  <si>
    <t>The Effect of Supply Chain Integration on Flexible Logistics Capability ofThailand Auto-Parts Manufacturing Firms</t>
  </si>
  <si>
    <t>Factor Driven Supply Chain Performance of Auto-Parts Manufacturers in Thailand: A Review</t>
  </si>
  <si>
    <t>Factor Driven Flexible Logistics Capability of Auto-Parts Manufacturers in Thailand: A Review</t>
  </si>
  <si>
    <t>Factor Driven Flexible Logistics Competence of Auto-Parts Manufacturers in Thailand: A Review</t>
  </si>
  <si>
    <t>Supply Chain Collaboration of Thailand Auto-Parts Manufacturing Firms</t>
  </si>
  <si>
    <t>Factor Driven Logistics Flexibility of Auto-Parts Manufacturers in Thailand A Review</t>
  </si>
  <si>
    <t>Supply Chain Responsiveness of Thailand Auto-Parts Manufacturing Firms</t>
  </si>
  <si>
    <t>Flexible Logistics Capability of Thailand Auto-Parts Manufacturing Firms</t>
  </si>
  <si>
    <t>The influence of tangible resources and operational performance to promote financial performance of electronic industry</t>
  </si>
  <si>
    <t>Scopus-SJR Q2</t>
  </si>
  <si>
    <t>Uncertain Supply Chain Management  Vol.10 No.2 pages. : 315-324</t>
  </si>
  <si>
    <t xml:space="preserve">2 กุมภาพันธ์ 2565 </t>
  </si>
  <si>
    <t>อาจารย์ศศิวิมล ว่องวิไล</t>
  </si>
  <si>
    <t>The Supply Chain Management and Business Performance Potential Affecting the Success of Business Performance of Airports of Thailand Public Company Limited</t>
  </si>
  <si>
    <t>Scopus-SJR Q4</t>
  </si>
  <si>
    <t>Turkish Journal of Physiotherapy and RehabilitationVol.32  No.3  (33580-33592) Dec. 2021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</si>
  <si>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</si>
  <si>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15 ธันวาคม 2564</t>
  </si>
  <si>
    <t>กลยุทธ์การตลาดที่ส่งผลต่อความภักดีของลูกค้ากลุ่มวัยทำงานของร้านจำหน่ายสินค้าเกษตรอินทรีย์ในอำเภอพุทธมณฑล จังหวัดนครปฐม</t>
  </si>
  <si>
    <t>วารสารการบริหารนิติบุคคลและนวัตกรรมท้องถิ่น ปี 7 ฉบับ 3 หน้า 299-318</t>
  </si>
  <si>
    <t>ดร.ธันย์ ชัยทร</t>
  </si>
  <si>
    <t>Uncertain Supply Chain Management Vol 10 Number 2 หน้า 315-324</t>
  </si>
  <si>
    <t>อ.ศศิวิมล ว่องวิไล</t>
  </si>
  <si>
    <t>The Increasing Potential Competition and Innovation Management of Agricultural Products, Mangoes for export</t>
  </si>
  <si>
    <t>Turkish Online Journal of Qualitative Inquiry vol.12 issue 10 หน้า 3841-3855</t>
  </si>
  <si>
    <t>ดร.สุดารัตน์ พิมลรัตนกานต์</t>
  </si>
  <si>
    <t>แนวทางการพัฒนาประสิทธิภาพการจัดการโซ่อุปทาน ผลิตภัณฑ์เตยหอม อำเภอพุทธมณฑล จังหวัดนครปฐม</t>
  </si>
  <si>
    <t>วารสารสหวิทยาการสังคมศาสตร์และการสื่อสาร ปีที่ 5 ฉบับที่ 1 หน้า 139-148</t>
  </si>
  <si>
    <t>อาจารย์ศรีศรินทร์ นรเศรษฐโสภณ
อาจารย์รัชนีวรรณ สุจริต
ผู้ช่วยศาสตราจารย์ ดร.วิริยา บุญมาเลิศ
อาจารย์สิทธิชัย พินธุมา</t>
  </si>
  <si>
    <t>The effect of innovation management, Supply chain management and Freight forwarder potential on service competitiveness of road transportation entrepreneurs in Thailand</t>
  </si>
  <si>
    <t>International journal of mechanical engineering vol.7 no.1 หน้า 6178-6187</t>
  </si>
  <si>
    <t>อาจารย์ศศิวิมล ว่องวิไล
ดร.ฉัตรรัตน์ โหตระไวศยะ</t>
  </si>
  <si>
    <t>CAUSAL RELATIONSHIP OF FACTORS
INFIUENCING THE EFFECT OF INFORMATION
QUALITY AND TECHNOLOGY ON BUSINESS
MANAGEMENT IN THAILAND</t>
  </si>
  <si>
    <t>International Journal of Mechanical Engineering Vol. 7 No. 2 (February, 2022) หน้า 2626-2635</t>
  </si>
  <si>
    <t>ดร.สุดารัตน์ พิมลรัตนกานต์
อาจารย์พรเกียรติ ภักดีวงศ์เทพ
อาจารย์รัชนีวรรณ สุจริต
อาจารย์ศรีศรินทร์ นรเศรษฐโสภณ</t>
  </si>
  <si>
    <t>The Impact of Workplace Culture on Employee
Retention: An Empirical Study from Lebanon</t>
  </si>
  <si>
    <t>Journal of Asian Finance, Economics and Business Vol 8 No 12 (2021) หน้า 541–551</t>
  </si>
  <si>
    <t>รองศาสตราจารย์ ดร.Denis Ushakov</t>
  </si>
  <si>
    <t>Assessing the impact of environmental management systems on corporate and environmental performance</t>
  </si>
  <si>
    <t>IOP Conference Series: Earth and Environmental Science vol.937 หน้า 1-5</t>
  </si>
  <si>
    <t>รองศาสตราจารย์ ดร. DENIS  USHAKOV</t>
  </si>
  <si>
    <t>Environmental management system and its impact on productivity</t>
  </si>
  <si>
    <t>แนวทางการพัฒนาการจัดการและคุณภาพการบริการของโรงแรมแนวบูทีค
ในกรุงเทพมหานคร</t>
  </si>
  <si>
    <t>วารสารมนุษยศาสตร์และสังคมศาสตร์ มหาวิทยาลัยราชภัฏสวนสุนันทา ปีที่4 ฉบับ 2 หน้า 105-119</t>
  </si>
  <si>
    <t>ดร.วีระ วีระโสภณ
ผู้ช่วยศาสตราจารย์ ฉันทัช วรรณถนอม</t>
  </si>
  <si>
    <t>ปัจจัยที่ส่งผลต่อการเลือกแหล่งท่องเที่ยวของนักท่องเที่ยวกลุ่มครอบครัว กรณีศึกษา จังหวัดนนทบุรี</t>
  </si>
  <si>
    <t>วารสารวิชาการศรีปทุม ชลบุรี ปีที่ 8 ฉบับ 2 หน้า 127-140</t>
  </si>
  <si>
    <t>ดร.สุจิตรา ริมดุสิต
อาจารย์ ชิดชม กันจุฬา</t>
  </si>
  <si>
    <t>การเปรียบเทียบความพึงพอใจต่อศักยภาพที่พักโฮมสเตย์ หมู่บ้านคีรีวงกต จังหวัดอุดรธานี</t>
  </si>
  <si>
    <t>วารสารวิชาการวิทยาลัยสันตพล ปีที่ 8 ฉบับที่ 1 หน้า 90-100</t>
  </si>
  <si>
    <t>มกราคม – มิถุนายน 2565</t>
  </si>
  <si>
    <t>ดร.รัมภาภัค ฤกษ์วีระวัฒนา
ดร.สุจิตรา ริมดุสิต
อาจารย์ ปานฤทัย เห่งพุ่ม
อาจารย์ ชิดชม กันจุฬา
ผู้ช่วยศาสตราจารย์ ฉันทัช วรรณถนอม</t>
  </si>
  <si>
    <t>ปัจจัยที่ส่งผลต่อผลสัมฤทธิ์แรงจูงใจของแหล่งท่องเที่ยวเชิงอนุรักษ์ในกรุงเทพมหานครและปริมณฑล ประเทศไทย</t>
  </si>
  <si>
    <t>การประชุมวิชาการระดับชาติและนานาชาติครั้งที่ 5 พ.ศ 2565 จัดโดย บัณฑิตวิทยาลัย มหาวิทยาลัยราชภัฏบุรีรัมย์ หน้า 750-761</t>
  </si>
  <si>
    <t>14 กุมภาพันธ์ 2565</t>
  </si>
  <si>
    <t>ดร.รัมภาภัค ฤกษ์วีระวัฒนา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</si>
  <si>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</si>
  <si>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ดร.บุญทา ชัยเลิศ
ดร.ศุภศักดิ์  เงาประเสริฐวงศ์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</si>
  <si>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</si>
  <si>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ดร.ศุภศักดิ์  เงาประเสริฐวงศ์
ดร.บุญทา ชัยเลิศ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</si>
  <si>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</si>
  <si>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</si>
  <si>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กลยุทธ์ชุมชนสัมพันธ์เชิงรุกเพื่อสร้างชุมชนน่าอยู่ ทันสมัย ในพื้นที่อำเภออัมพวา จังหวัดสมุทรสงคราม</t>
  </si>
  <si>
    <t>วารสาร รามคำแหง ฉบับรัฐประศาสนศาสตร์ เล่มที่ 4  ฉบับที่ 3 หน้า 113-142</t>
  </si>
  <si>
    <t>ดร.พิมพ์ชนา ศรีบุณยพรรัฐ</t>
  </si>
  <si>
    <t>กระบวนการมีส่วนร่วมของภาครัฐ ภาคเอกชน และภาคประชาสังคมในการสร้างมหานครปลอดภัยตามธรรมนูญสุขภาพ กรุงเทพมหานคร</t>
  </si>
  <si>
    <t>วารสาร รามคำแหง ฉบับรัฐประศาสนศาสตร์ เล่มที่ 4  ฉบับที่ 3 หน้า 26-46</t>
  </si>
  <si>
    <t>กลยุทธ์การส่งเสริมการตลาดสินค้าข้าวไรซ์เบอรี่ จังหวัดยโสธร</t>
  </si>
  <si>
    <t>วารสาร มจร สังคมศาสตร์ปริทรรศน์ vol.10 no.4 หน้า 106-118</t>
  </si>
  <si>
    <t>ผู้ช่วยศาสตราจารย์ ดร.วิจิตรา ศรีสอน
ผู้ช่วยศาสตราจารย์ พิเศษ พล.ต.ท.ดร.สัณฐาน ชยนนท์</t>
  </si>
  <si>
    <t>การสงเสริมและพัฒนาสุขภาพผูสูงอายุตามหลัก 3 อ ของชุมชนพระยาประสิทธิ์
เขตดุสิต กรุงเทพมหานคร</t>
  </si>
  <si>
    <t>วารสารการบริหารนิติบุคคลและนวัตกรรมท้องถิ่น vol. 8 issue 1 หน้า 81-92</t>
  </si>
  <si>
    <t>ผลกระทบของยุทธ์การสื่อสารทางการตลาดที่มีผลต่อการจัดจาหน่ายผ่านระบบออนไลน์
ของผลิตภัณฑ์ OTOP จังหวัดนครปฐม</t>
  </si>
  <si>
    <t>Suranaree Journal of Social Science vol.15 no.2 หน้า 18-40</t>
  </si>
  <si>
    <t>อาจารย์อิสรี ไพเราะ</t>
  </si>
  <si>
    <t>วิทยาลัยนิเทศศาสตร์</t>
  </si>
  <si>
    <t>การพัฒนานวัตกรรมการสื่อสารแบบมีส่วนร่วมของชุมชนเพื่อส่งเสริมการท่องเที่ยวเชิงสร้างสรรค์อย่างยั่งยืนของจังหวัดระนอง</t>
  </si>
  <si>
    <t>นิเทศศาสตรปริทัศน์ วิทยาลัยนิเทศศาสตร์ มหาวิทยาลัยรังสิต ปีที่ 25 ฉบับที่ 3 หน้า 156-167</t>
  </si>
  <si>
    <t>อาจารย์ประพจน์ ณ บางช้าง
ผู้ช่วยศาสตราจารย์วิโรจน์ ศรีหิรัญ
อาจารย์สุวิมล อาภาผล</t>
  </si>
  <si>
    <t>การรู้เท่าทันสื่อโฆษณาในเด็กระดับประถมศึกษา</t>
  </si>
  <si>
    <t>นิเทศศาสตรปริทัศน์ วิทยาลัยนิเทศศาสตร์ มหาวิทยาลัยรังสิต ปีที่ 25 ฉบับที่ 3 หน้า 209-219</t>
  </si>
  <si>
    <t>ผู้ช่วยศาสตราจารย์ชิโนรส ถิ่นวิไลสกุล</t>
  </si>
  <si>
    <t xml:space="preserve">โครงการว่าจ้างที่ปรึกษาเพื่อติดตามและประเมินผลตามนโยบาย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</si>
  <si>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</si>
  <si>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4 ธันวาคม 2564- 1 มิถุนายน 2565</t>
  </si>
  <si>
    <t xml:space="preserve">ผู้ช่วยศาสตราจารย์ ดร.ประกายกาวิล ศรีจินดา
</t>
  </si>
  <si>
    <t>ผลกระทบของกลยุทธ์การสื่อสารทางการตลาดที่มีผลต่อการจัดจำหน่ายผ่านระบบออนไลน์ ของผลิตภัณฑ์ OTOP จังหวัดนครปฐม</t>
  </si>
  <si>
    <t>วารสารเทคโนโลยีสุรนารี ฉบับปีที่ 15 ฉบับ 2 หน้า 18-40</t>
  </si>
  <si>
    <t>อาจารย์ อิสรี ไพเราะ</t>
  </si>
  <si>
    <t>รูปแบบความผูกพันและพฤติกรรมการจัดการความขัดแย้งในความสัมพันธ์แบบโรแมนติกของนักศึกษา</t>
  </si>
  <si>
    <t>วารสารวิชาการศรีปทุม ชลบุรี ปี 18 ฉบับ 2 หน้า 58-69</t>
  </si>
  <si>
    <t>ดร.นันทิดา โอฐกรรม</t>
  </si>
  <si>
    <t>นวัตกรรมการสื่อสารแบบมีส่วนร่วมของชุมชนเพื่อส่งเสริมการท่องเที่ยวจังหวัดระนอง</t>
  </si>
  <si>
    <t>วารสารสถาบันวิจัยและพัฒนา ปีที่ 6 ฉบับที่ 2 
มหาวิทยาลัยราชภัฏบ้านสมเด็จเจ้าพระยา หน้า 224-235</t>
  </si>
  <si>
    <t>ผู้ช่วยศาสตราจารย์ วิโรจน์ ศรีหิรัญ</t>
  </si>
  <si>
    <t>วาทกรรมและวิถีปฏิบัติเชิงอำนาจของการผลิตข่าวเชิงลบในวงการบันเทิงไทยยุคสื่อดั้งเดิม</t>
  </si>
  <si>
    <t>วารสารสังคมศาสตร์และมานุษยวิทยาเชิงพุทธ ปีที่ 7 ฉบับที่ 1 หน้า 433-444</t>
  </si>
  <si>
    <t>ผู้ช่วยศาสตราจารย์ ดร.สมศักดิ์ คล้ายสังข์
รองศาสตราจารย์ ดร.สมเดช  รุ่งศรีสวัสดิ์</t>
  </si>
  <si>
    <t>Peircean Visual Semiotics for Tertiary Level Students on Storytelling of Lanna Mural Paintings
at Wat Phumin, Nan Province, Thailand</t>
  </si>
  <si>
    <t>ERIC</t>
  </si>
  <si>
    <t>International Journal of Creative and Arts Studies vol.8 no.2 หน้า 145-160</t>
  </si>
  <si>
    <t>ผู้ช่วยศาสตราจารย์ ดร.ทวิพาสน์  พิชัยชาญณรงค์</t>
  </si>
  <si>
    <t>MANAGEMENT MODEL FOR THE WELL-BEING OF MIGRANT WORKERS</t>
  </si>
  <si>
    <t>Turkish Journal of Physiotherapy and Rehabilitation vol.32 issue.3 หน้า 24921-24929</t>
  </si>
  <si>
    <t>ดร.ชาญเดช เจริญวิริยะกุล
ดร.อนันต์ รัศมี</t>
  </si>
  <si>
    <t>บัณฑิตวิทยาลัย (กลุ่มมนุษยศาสตร์ฯ)</t>
  </si>
  <si>
    <t>Role Of Monitoring And Evaluation Of The Lamphun Provincial
Development Plan</t>
  </si>
  <si>
    <t>Turkish Journal of Physiotherapy and Rehabilitation vol.32 issue.3 หน้า 13232-13242</t>
  </si>
  <si>
    <t>ผู้ช่วยศาสตราจารย์ ดร.ณัฐณภรณ์ เอกนราจินดาวัฒน์</t>
  </si>
  <si>
    <t>Consumer Behavior, Marketing Strategy, Marketing Communications On
Operation Performance Of The Direct Selling Business In Thailand</t>
  </si>
  <si>
    <t>Turkish Journal of Physiotherapy and Rehabilitation vol.32 issue.3 หน้า 13243-13254</t>
  </si>
  <si>
    <t>Competency Development Model For Caregivers Of Persons With Intellectual
Disabilities</t>
  </si>
  <si>
    <t>Turkish Journal of Physiotherapy and Rehabilitation vol.32 issue.3 หน้า 13255-13266</t>
  </si>
  <si>
    <t>MANAGEMENT MODEL FOR TOURISM COMMUNITY ENTERPRISES
OF OTOP NAWATWITHI IN CHIANG MAI PROVINCE, THAILAND</t>
  </si>
  <si>
    <t>Turkish Journal of Physiotherapy and Rehabilitation vol.32 issue.3 หน้า 33593-33603</t>
  </si>
  <si>
    <t>ผู้ช่วยศาสตราจารย์ พิเศษ พล.ท.ดร.ทวี แจ่มจำรัส
ดร.อนันต์ รัศมี</t>
  </si>
  <si>
    <t>การถ่ายทอดความรู้ และการรับรู้การใช้ปุ๋ยอินทรีย์ภายในชุมชนกรุงเทพมหานคร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</si>
  <si>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</si>
  <si>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</si>
  <si>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</si>
  <si>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</si>
  <si>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</si>
  <si>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</si>
  <si>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</si>
  <si>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คุณภาพชีวิตของบุคลากรทางการแพย์ในโรงพยาบาลรามาธิบดีภายใต้สถานการณ์ COVID-19</t>
  </si>
  <si>
    <t>ปัจจัยด้านแรงงานและกฎหมายแรงงานที่มีผลต่อธุรกิจโลจิสติกส์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</si>
  <si>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 จำกัด</t>
  </si>
  <si>
    <t>วารสารการวิจัยการบริหารการพัฒนา ปีที่ 11 ฉบับที่ 4 หน้า 674-681</t>
  </si>
  <si>
    <t>ดร.ชาญเดช เจริญวิริยะกุล
ดร.วราพร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</si>
  <si>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</si>
  <si>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วารสารการวิจัยการบริหารการพัฒนา ปีที่ 11 ฉบับที่ 4 หน้า 682-695</t>
  </si>
  <si>
    <t>ดร.ชาญเดช เจริญวิริยะกุล
ผู้ช่วยศาสตราจารย์ ดร.สุดาวรรณ สมใจ
ดร.วราพร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</si>
  <si>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</si>
  <si>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วารสารการวิจัยการบริหารการพัฒนา ปีที่ 11 ฉบับที่ 4 หน้า 696-707</t>
  </si>
  <si>
    <t>ดร.ชาญเดช เจริญวิริยะกุล
ผู้ช่วยศาสตราจารย์ ดร.สุดาวรรณ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</si>
  <si>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</si>
  <si>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วารสารการวิจัยการบริหารการพัฒนา ปีที่ 11 ฉบับที่ 4 หน้า 708-719</t>
  </si>
  <si>
    <t xml:space="preserve">ดร.ชาญเดช เจริญวิริยะกุล
</t>
  </si>
  <si>
    <t>ประสิทธิภาพการให้บริการสาธารณะขององค์การบริหารส่วนตำบลบางกร่าง อำเภอเมืองนนทบุรี จังหวัดนนทบุรี</t>
  </si>
  <si>
    <t>วารสารการวิจัยการบริหารการพัฒนา ปีที่ 11 ฉบับที่ 4 หน้า 732-745</t>
  </si>
  <si>
    <t>การประเมินผลยุทธศาสตร์เมืองที่เป็นมิตรกับสิ่งแวดล้อม ตามแผนพัฒนาจังหวัดลำพูน พ.ศ. 2561-2565 ประจำปีงบประมาณ 2563</t>
  </si>
  <si>
    <t xml:space="preserve">วารสารรัฐศาสตร์ มหาวิทยาลัยราชภัฏสวนสุนันทา ปีที่ 4 ฉบับที่ 2 หน้า 108-124 </t>
  </si>
  <si>
    <t>พันตำรวจเอก ดร.นพดล บุรณนัฏ</t>
  </si>
  <si>
    <t>ปัจจัยทางการบริหารที่ส่งผลต่อประสิทธิภาพในการทำงานเป็นทีม ของพนักงานโรงแรม 5 ดาว</t>
  </si>
  <si>
    <t>วารสารรัฐศาสตร์ มหาวิทยาลัยราชภัฏสวนสุนันทา ปีที่ 4 ฉบับที่ 2 หน้า 125-137</t>
  </si>
  <si>
    <t xml:space="preserve">ดร.ชาญเดช เจริญวิริยะกุล
</t>
  </si>
  <si>
    <t>การพัฒนามาตรฐานการบินของกองทัพอากาศเพื่อความปลอดภัย และมาตรฐานการบินสากล</t>
  </si>
  <si>
    <t>วารสารรัฐศาสตร์ มหาวิทยาลัยราชภัฏสวนสุนันทา ปีที่ 4 ฉบับที่ 2 หน้า 138-147</t>
  </si>
  <si>
    <t>ดร.ชาญเดช เจริญวิริยะกุล
ดร.วราพร ดำรงกูลสมบัติ 
ดร.สโรชินี ศิริวัฒนา 
ดร.นลินี สุรดินทร์กูร</t>
  </si>
  <si>
    <t>บุพปัจจัยของความสำเร็จของผู้ประกอบการเครื่องสำอางสมุนไพร เพื่อการส่งออกในประชาคมอาเซียน</t>
  </si>
  <si>
    <t>วารสารสันติศึกษาปริทรรศน์ มจร.ปีที่ 9 ฉบับที่ 7 หน้า 2818-2835</t>
  </si>
  <si>
    <t>บุพปัจจัยที่มีอิทธิพลต่อการตอบสนองของผู้บริโภค ผลิตภัณฑ์เครื่องสำอางออร์แกนิค</t>
  </si>
  <si>
    <t>วารสารสันติศึกษาปริทรรศน์ มจร.ปีที่ 9 ฉบับที่ 7 หน้า 3022-3039</t>
  </si>
  <si>
    <t>ผู้ช่วยศาสตราจารย์ ดร.สุดาวรรณ สมใจ</t>
  </si>
  <si>
    <t>ประสิทธิผลความรับผิดชอบต่อสังคมของการไฟฟ้าฝ่ายผลิตแห่งประเทศไทย</t>
  </si>
  <si>
    <t>วารสารสันติศึกษาปริทรรศน์ มจร. ปีที่ 9 ฉบับที่ 7 หน้า 3109-3126</t>
  </si>
  <si>
    <t>รองศาสตราจารย์ ดร.ศิรวิทย์ กุลโรจนภัทร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</si>
  <si>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</si>
  <si>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วารสารรัฐประศาสนศาสตร์ มหาวิทยาลัยราชภัฏสวนสุนันทา ปีที่ 4 ฉบับที่ 3 หน้า 155-167</t>
  </si>
  <si>
    <t xml:space="preserve">ดร.ชาญเดช เจริญวิริยะกุล
ดร.กฤษณา ฟองธนกิจ
ดร.สโรชินี ศิริวัฒนา 
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</si>
  <si>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</si>
  <si>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วารสารรัฐประศาสนศาสตร์ มหาวิทยาลัยราชภัฏสวนสุนันทา ปีที่ 4 ฉบับที่ 3 หน้า 168-182</t>
  </si>
  <si>
    <t xml:space="preserve">ดร.ชาญเดช เจริญวิริยะกุล
ดร.กฤษณา ฟองธนกิจ
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</si>
  <si>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</si>
  <si>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 ปีที่ 14 ฉบับที่ 2 หน้า 46-65</t>
  </si>
  <si>
    <t>ดร.พอดึ สุขพันธ์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</si>
  <si>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</si>
  <si>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หน้า 84-100</t>
  </si>
  <si>
    <t>ดร.พอดี สุขพันธ์
รองศาสตราจารย์ ดร.บัณฑิต ผังนิรันดร์</t>
  </si>
  <si>
    <t>บัณฑิตวิทยาลัย (กลุ่มมนุษยศาสตร์ฯ) 
คณะวิทยาการจัดการ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</si>
  <si>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</si>
  <si>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 ปีที่ 6 ฉบับที่ 10 หน้า 80-95</t>
  </si>
  <si>
    <t>ผู้ช่วยศาสตราจารย์ ดร.รัชฎา ฟองธนกิจ
ศาสตราจารย์ (เกียรติคุณ) ดร.อนันต์ รัศมี
ดร.สุนทร ผจญ</t>
  </si>
  <si>
    <t xml:space="preserve">บัณฑิตวิทยาลัย (กลุ่มมนุษยศาสตร์ฯ) </t>
  </si>
  <si>
    <t>พฤติกรรมดนตรี การรับรู้ข่าวสารเพื่อสุขภาวะทางอารมณ์ในช่วงวิกฤต COVID-19 ประชาชนในเขตกรุงเทพมหานคร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</si>
  <si>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101-116</t>
  </si>
  <si>
    <t xml:space="preserve">	อาจารย์ ดร.ไพบูลย์ บุณยเกียรติ</t>
  </si>
  <si>
    <t>Guideline to Increase the Efficiency of
Marketing Enrichment
In Thai Kitchenware Business</t>
  </si>
  <si>
    <t>Review of International Geographical Education Online vol. 11 no. 10 หน้า 175-183</t>
  </si>
  <si>
    <t>การดูแลสุขภาพด้วยภูมิปัญญาท้องถิ่นในเขตพื้นที่อำเภอหล่มสัก จังหวัดเพชรบูรณ์</t>
  </si>
  <si>
    <t>วารสารหมอยาไทยวิจัย ปีที่ 7 ฉบับที่ 2 หน้า 125-135</t>
  </si>
  <si>
    <t>ศาสตราจารย์ นพ.สรรใจ แสงวิเชียร
ผู้ช่วยศาสตราจารย์ ดร.พท.ป.ศุภะลักษณ์ ฟักคำ</t>
  </si>
  <si>
    <t>บัณฑิตวิทยาลัย (กลุ่มวิทยาศาสตร์ฯ)
วิทยาลัยสหเวชศาสตร์</t>
  </si>
  <si>
    <t>Disposal of the leftover and the effectiveness of service business organizations in Bangkok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</si>
  <si>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</si>
  <si>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</si>
  <si>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</si>
  <si>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
in the southern Andaman region</t>
  </si>
  <si>
    <t>SAVING BEHAVIORS MODEL OF EARLY ADULTHOOD IN BANGKOK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</si>
  <si>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</si>
  <si>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</si>
  <si>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 xml:space="preserve">ผู้ช่วยศาสตราจารย์ ดร.สุดาวรรณ สมใจ
</t>
  </si>
  <si>
    <t>Entrepreneurship and Success of Start-up Business in Thailand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</si>
  <si>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</si>
  <si>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</si>
  <si>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</si>
  <si>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การส่งเสริมอาชีพช่องทางการหารายได้ในสถานการณ์ระบาดโควิด 19 ในเขตกรุงเทพมหานคร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</si>
  <si>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</si>
  <si>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</si>
  <si>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</si>
  <si>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</si>
  <si>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</si>
  <si>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</si>
  <si>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</si>
  <si>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</si>
  <si>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</si>
  <si>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บัณฑิตวิทยาลัย (กลุ่มมนุษย์ฯ)</t>
  </si>
  <si>
    <t>โครงการประชาสัมพันธ์สนับสนุนการเสริมสร้างความเข้าใจ เพื่อความมั่นคงในการแก้ปัญหาจังหวัดชายแดนใต้ ประจำปีงบประมาณ 2564</t>
  </si>
  <si>
    <t>กองอำนวยการรักษาความั่นคงภายในราชอาณาจักร</t>
  </si>
  <si>
    <t>3 พฤศจิกายน 2564</t>
  </si>
  <si>
    <t>ดร.เมธา หริมเทพาธิป</t>
  </si>
  <si>
    <t>ประสิทธิผลของการใส่รองเท้าบรรเทาอาการชาเท้าในผู้ป่วยเบาหวาน</t>
  </si>
  <si>
    <t>The perceptions of roles and understanding about forensic evidence and crime scene preservation of Thai paramedics</t>
  </si>
  <si>
    <t>Siriraj Medical Journal vol.73 no.10 หน้า 661-671</t>
  </si>
  <si>
    <t>รองศาสตราจารย์ พิเศษ พล.ต.ท.ดร.ณรงค์ กุลนิเทศ</t>
  </si>
  <si>
    <t>บัณฑิตวิทยาลัย (กลุ่มวิทยาศาสตร์ฯ)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</si>
  <si>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</si>
  <si>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อาจารย์ นายแพทย์วิชัย โชควิวัฒน
ผู้ช่วยศาสตราจารย์ ดร.พท.ป.ศุภะลักษณ์ ฟักคำ</t>
  </si>
  <si>
    <t>The Efficiency of Elderly Community Product Using
Digital Marketing through Unfolding of Practice
during COVID19 Pandemic</t>
  </si>
  <si>
    <t>Journal of System and Management Sciences
Vol. 11 (2021) No. 4, หน้า 65-86</t>
  </si>
  <si>
    <t>ผู้ช่วยศาสตราจารย์ ดร.สุมิตรา นวลมีศรี</t>
  </si>
  <si>
    <t>คณะวิทยาศาสตร์และเทคโนโลยี</t>
  </si>
  <si>
    <t>Multi-Layer Perceptron Neural Network and Internet of Things for Improving the Walking Stick with daily Travel Surveillance of Suburban Elderly</t>
  </si>
  <si>
    <t>International Journal of Engineering Trends and Technology Volume 69 Issue 12, หน้า 294-302</t>
  </si>
  <si>
    <t>Luminescence Study of Sm3+-Doped Ba-Na-B Oxide
and Oxyfluoride Glasses for Orange LED</t>
  </si>
  <si>
    <t>INTEGRATED FERROELECTRICS 2022, VOL. 222, 244–252</t>
  </si>
  <si>
    <t>ผู้ช่วยศาสตราจารย์ ดร.ณรัล ลือวรศิริกุล</t>
  </si>
  <si>
    <t>Effects of maltodextrin on physicochemical properties of freeze-dried avocado
powde</t>
  </si>
  <si>
    <t>Food Research vol.5 issue 6 : หน้า 178 - 186</t>
  </si>
  <si>
    <t>ผู้ช่วยศาสตราจารย์ ดร.ธนิดา ฉั่วเจริญ
อาจารย์ จุฑามาศ มูลวงศ์</t>
  </si>
  <si>
    <t>Identity and Competitiveness of Thai Street
Food Located In Travelling Area of Bangkok</t>
  </si>
  <si>
    <t>REVIEW OF INTERNATIONAL GEOGRAPHICAL EDUCATION vol.10 issue.7 หน้า 4181-4186</t>
  </si>
  <si>
    <t>ผู้ช่วยศาสตราจารย์ ดร.ยุทธนา สุดเจริญ
อาจารย์ จุฑามาศ มูลวงศ์
อาจารย์ กัญญาพัชร เพชราภรณ์</t>
  </si>
  <si>
    <t>A Hybrid Deep Learning and Optimized Machine
Learning Approach for Rose Leaf Disease
Classification</t>
  </si>
  <si>
    <t>ISI</t>
  </si>
  <si>
    <t>Engineering, Technology &amp; Applied Science Research Vol. 11, No. 5, 2021 หน้า 7678-7683</t>
  </si>
  <si>
    <t>ผู้ช่วยศาสตราจารย์ ดร. สุมิตรา นวลมีศรี</t>
  </si>
  <si>
    <t>Developing Gamification to Improve Mobile Learning in Web Design Course during the COVID-19 Pandemic</t>
  </si>
  <si>
    <t>International Journal of Information and Education Technology, Vol. 11, No. 12, หน้า 567-573</t>
  </si>
  <si>
    <t>Using Synchrotron Radiation X-ray Fluorescence
(SRXRF) to Assess the Impacts of Shipping Emissions
on the Variations of PM10-bound Elemental Species</t>
  </si>
  <si>
    <t>Aerosol and Air Quality Research Volume 21, Issue 10 หน้า 1-20</t>
  </si>
  <si>
    <t>รองศาสตราจารย์ ดร.ชัยศรี ธาราสวัสดิ์พิพัฒน์
ผู้ช่วยศาสตราจารย์ ดร.รณบรรจบ อภิรติกุล</t>
  </si>
  <si>
    <t>Program for Solving Assignment Problems and Its
Application in Lecturer Resources Allocation</t>
  </si>
  <si>
    <t>Journal of Physics: Conference Series volume 2070 หน้า 1-8</t>
  </si>
  <si>
    <t>รองศาสตราจารย์ ดร.นิศากร สังวาระนที</t>
  </si>
  <si>
    <t>On exponential Diophantine equation
17x +83y = z2 and 29x +71y = z2</t>
  </si>
  <si>
    <t>Journal of Physics: Conference Series volume 2070 หน้า 1-3</t>
  </si>
  <si>
    <t>รองศาสตราจารย์ ดร.โกมล ไพศาล
ผู้ช่วยศาสตราจารย์ ดร.ไพลิน ชยาภัม</t>
  </si>
  <si>
    <t>PHOTON INTERACTIONS AND RADIATION SHIELDING
PROPERTIES OF ALUMINUM ALLOYS</t>
  </si>
  <si>
    <t>Suranaree Journal of Science and Technology VOLUME : 28 NO. 4 หน้า 1-5</t>
  </si>
  <si>
    <t>รองศาสตราจารย์ ดร.ณรงค์ สังวาระนที</t>
  </si>
  <si>
    <t>The radioluminescence investigation of lead sodium borate doped with
Sm3+ glass scintillator</t>
  </si>
  <si>
    <t>Radiation Physics and Chemistry vol.192 หน้า1-6</t>
  </si>
  <si>
    <t>Antimicrobial activities of Aloe vera rind extracts against plant pathogenic bacteria and fungi</t>
  </si>
  <si>
    <t>Agriculture and Natural Resources vol.55 หน้า 715-723</t>
  </si>
  <si>
    <t>ผู้ช่วยศาสตราจารย์ ดร.จันทนา กาญจน์กมล</t>
  </si>
  <si>
    <t>Physical and Luminescence Studies of Er3+-Doped
into Borate Glass for IR Lighting Application</t>
  </si>
  <si>
    <t>INTEGRATED FERROELECTRICS 2021, VOL. 221, หน้า 12–19</t>
  </si>
  <si>
    <t>จ้างที่ปรึกษาโครงการศึกษาและพัฒนาต้นแบบการจัดทำสำมะโนประชากรและเคหะแบบบูรณาการ (One census)</t>
  </si>
  <si>
    <t>สำนักงานสถิติแห่งชาติ</t>
  </si>
  <si>
    <t>6 ตุลาคม 2564-1สิงหาคม 2565</t>
  </si>
  <si>
    <t xml:space="preserve">ผู้ช่วยศาสตราจารย์ ดร. วลัยพร ผ่อนผัน
</t>
  </si>
  <si>
    <t xml:space="preserve">คณะวิทยาศาสตร์และเทคโนโลยี
</t>
  </si>
  <si>
    <t xml:space="preserve">An RGB Color Image Double Encryption
Scheme
</t>
  </si>
  <si>
    <t>International Journal of Mathematics and Computer Science Volume 17, Issue 1, หน้า 183 - 194</t>
  </si>
  <si>
    <t>ดร.ดุลยวิทย์ ปรางชุมพล</t>
  </si>
  <si>
    <t>Development of cost-effective fabrication process for on-site methamphetamine detection by adsorbable SERS substrate</t>
  </si>
  <si>
    <t>Optical Materials vol.124 หน้า 1-8</t>
  </si>
  <si>
    <t>รองศาสตราจารย์ ดร.ณรงค์ สังวาระนที
ผู้ช่วยศาสตราจารย์ นภดล แช่มช้อย
รองศาสตราจารย์ พิเศษ พล.ต.ท.ดร.ณรงค์ กุลนิเทศ*</t>
  </si>
  <si>
    <t>คณะวิทยาศาสตร์และเทคโนโลยี
บัณฑิตวิทยาลัย (กลุ่มวิทยาศาสตร์ฯ)*</t>
  </si>
  <si>
    <t>Application of Augmented Reality Technology
to Access Facial Sunscreen Product Label Information</t>
  </si>
  <si>
    <t>International Journal of Interactive Mobile Technologies vol.16 no.2 หน้า 171-178</t>
  </si>
  <si>
    <t>ดร.ธนากร อุยพานิชย์
อาจารย์ ทัศนันท์ ชูโตศรี
อาจารย์ พงพิสิษฐ์ เลี้ยงอยู่
อาจารย์ ณัฐชา วัฒนประภา
อาจารย์ พงศกร กิ่งสุวรรณกุล
อาจารย์ วรรณรัตน์ บรรจงเขียน</t>
  </si>
  <si>
    <t>Photocatalytic reactor design and its application in real wastewater
treatment using TiO2 coated on the stainless‑steel mesh</t>
  </si>
  <si>
    <t>Environmental Science and Pollution Research หน้า1-14</t>
  </si>
  <si>
    <t>รองศาสตราจารย์ศิวพันธุ์ ชูอินทร์</t>
  </si>
  <si>
    <t>Species diversity of subterranean ants in Rangsit Marsh, Khlong Luang District, Pathum Thani Province, Thailand</t>
  </si>
  <si>
    <t>Biodiversitas vol.23 no.3 หน้า 1283-1292</t>
  </si>
  <si>
    <t>อาจารย์ชเนศ วรรณะ
ผู้ช่วยศาสตราจารย์ ดร. นฤมล บุญมั่น
อาจารย์ศิริรัตน์ พักปากน้ำ
ผู้ช่วยศาสตราจารย์ ดร. วชิราภรณ์ พิกุลทอง</t>
  </si>
  <si>
    <t>VDR gene polymorphism and trace elements in Thai postmenopausal women with risk of osteoporosis: Cross-sectional study</t>
  </si>
  <si>
    <t>Journal of Applied Pharmaceutical Science 2022, Vol.12, No.2 หน้า 152-157</t>
  </si>
  <si>
    <t>ผู้ช่วยศาสตราจารย์ ดร.ยุทธนา สุดเจริญ
	ผู้ช่วยศาสตราจารย์ ดร.คณิตดา ทองขาว
	ผู้ช่วยศาสตราจารย์ ดร.ภญ.พิมพร ทองเมือง</t>
  </si>
  <si>
    <t>คณะวิทยาศาสตร์และเทคโนโลยี
วิทยาลัยสหเวชศาสตร์</t>
  </si>
  <si>
    <t>Multi-Layer Perceptron Neural Network Model Development for Chili Peper Disease Diagnosis using filter and wrapper feature selection methods</t>
  </si>
  <si>
    <t>Engineering, Technology &amp; Applied Science Research Vol. 11, No. 5, 2021 หน้า 7714-7719</t>
  </si>
  <si>
    <t>ผู้ช่วยศาสตราจารย์  ดร.สุมิตรา นวลมีศรี</t>
  </si>
  <si>
    <t>The Comparison of Techniques for Estimating
and Measuring the Movement Time of the Right
Thumb in a Curve on a Smartphone Based on
Fitt’s Law</t>
  </si>
  <si>
    <t>Journal of Advances in Information Technology vol.13 no.2 หน้า 155-161</t>
  </si>
  <si>
    <t>ดร.จารุมน หนูคง
ผู้ช่วยศาสตราจารย์ณัฐภัทร แก้วรัตนภัทร์*</t>
  </si>
  <si>
    <t>คณะวิทยาศาสตร์และเทคโนโลยี
คณะครุศาสตร์*</t>
  </si>
  <si>
    <t>MACHINE LEARNING ALGORITHMS FOR NATURAL
LANGUAGE PROCESSING TASKS: A CASE OF COVID-19 TWITTER DATA</t>
  </si>
  <si>
    <t>Journal of Theoretical and Applied Information Technology Volume 100 No 04 หน้า 1-5</t>
  </si>
  <si>
    <t>ผู้ช่วยศาสตราจารย์รุจิจันทร์ วิชิวานิเวศน์
รองศาสตราจารย์ ดร.กัลยณัฎฐ์ กุหลาบเพ็ชรทอง</t>
  </si>
  <si>
    <t>Dombi-Normalized Weighted Bonferroni Mean Operators with Novel Multiple-Valued Complex Neutrosophic
Uncertain Linguistic Sets and Their Application in Decision Making</t>
  </si>
  <si>
    <t>Computer Modeling in Tech Science Press
Engineering &amp; Sciences vol.130, no.3 หน้า 1587-1623</t>
  </si>
  <si>
    <t>Feature Selection for Analyzing Data Errors Toward
Development of Household Big Data at the Sub-District
Level Using Multi-Layer Perceptron Neural Network</t>
  </si>
  <si>
    <t>International Journal of Interactive Mobile Technologies vol.16 no.5 หน้า121-138</t>
  </si>
  <si>
    <t>The development of smart flowerpot based on internet of things and mobile and web application technology</t>
  </si>
  <si>
    <t>Indonesian Journal of Electrical Engineering and Computer Science Vol. 26, No. 1, April 2022, หน้า 1-11</t>
  </si>
  <si>
    <t>ผู้ช่วยศาสตราจารย์เสถียร จันทร์ปลา
ผู้ช่วยศาสตราจารย์นิศานาถ เตชะเพชรไพบูลย์
ดร.ชัยวัฒน์ จิวพานิชย์*
อาจารย์บุตรศิรินทร์ จิวพานิชย์**</t>
  </si>
  <si>
    <t>คณะวิทยาศาสตร์และเทคโนโลยี
คณะครุศาสตร์*
โรงเรียนประถมสาธิต**</t>
  </si>
  <si>
    <t>แนวทางการจัดการขยะบริเวณดอนหอยหลอด อำเภอเมือง จังหวัดสมุทรสงคราม</t>
  </si>
  <si>
    <t>วารสารวิชาการรับใช้สังคม มหาวิทยาลัยเทคโนโลยีราชมงคลล้านนา ปีที่ 5 ฉบับที่ 2 หน้า 73-85</t>
  </si>
  <si>
    <t>ผู้ช่วยศาสตราจารย์ ดร.ฒาลิศา เนียมมณี
อาจารย์กัญญา บวรโชคชัย</t>
  </si>
  <si>
    <t>Partially substitution of wheat flour by coconut residues in bakery products and
their physical and sensorial properties</t>
  </si>
  <si>
    <t>Food Research vol.6 no.1 หน้า 99 - 105</t>
  </si>
  <si>
    <t>ดร.วัฒนา พันธุ์พืช</t>
  </si>
  <si>
    <t>Pre-treatment of Nile tilapia (Oreochromis niloticus) with ozone nanobubbles improve
efficacy of heat-killed Streptococcus agalactiae immersion vaccine</t>
  </si>
  <si>
    <t>Fish &amp; Shellfish Immunology vol.123 หน้า 1-35</t>
  </si>
  <si>
    <t>ดร.วัฒนา พันธุ์พืช
ผู้ช่วยศาสตราจารย์ ดร.อาณัติ ต๊ะปินตา*</t>
  </si>
  <si>
    <t>คณะวิทยาศาสตร์และเทคโนโลยี
วิทยาลัยการจัดการอุตสาหกรรมบริการ*</t>
  </si>
  <si>
    <t>Negative Binomial–Lindley Cure Rate Model</t>
  </si>
  <si>
    <t>Lobachevskii Journal of Mathematics Vol. 43 No.1 หน้า 170-180</t>
  </si>
  <si>
    <t>ดร.ชูเกียรติ ผุดพรมราช</t>
  </si>
  <si>
    <t>Anti-Inflammatory And Anti-Microbial Activities Of Aqueous Extract From Nipa Palm (Nypa Fruticans Wurmb.) Vinegar</t>
  </si>
  <si>
    <t>Nat. Volatiles &amp; Essent. Oils, 2021; vol.8 issue.4 หน้า 16369-16375</t>
  </si>
  <si>
    <t>ผู้ช่วยศาสตราจารย์ ดร.ยุทธนา สุดเจริญ</t>
  </si>
  <si>
    <t>Evaluation Of Anti-Oxidant Activity And Cytotoxicity Of Aqueous Extract From Nipa Palm (Nypa Fruticans Wurmb.) Vinegar</t>
  </si>
  <si>
    <t>Nat. Volatiles &amp; Essent. Oils, 2021; vol.8 issue.4 หน้า 16376-16381</t>
  </si>
  <si>
    <t>Unraveling Techniques for Plant Microbiome Structure Analysis</t>
  </si>
  <si>
    <t>Diversity vol.14 issue.3 หน้า 1-11</t>
  </si>
  <si>
    <t>Dr.Mohammad Bagher Javadinobandegani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</si>
  <si>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</si>
  <si>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ผู้ช่วยศาสตราจารย์ ดร.รณบรรจบ อภิรติกุล</t>
  </si>
  <si>
    <t>การศึกษาอัตราการเต้นของหัวใจที่มีผลต่อคุณภาพของลายมือเขียน</t>
  </si>
  <si>
    <t>วารสารวิชาการอาชญาวิทยาและนิติวิทยาศาสตร์ ที่ 7 ฉบับที่ 2 หน้า 45-56</t>
  </si>
  <si>
    <t>ดร.ณิช วงศ์ส่องจ้า</t>
  </si>
  <si>
    <t>Integrated Design of a Small Wastewater Treatment Plant - a Case Study from Thailand</t>
  </si>
  <si>
    <t>Journal of Sustainable Development of Energy, Water and Environment Systems Volume 10, Issue 2 หน้า 1-19</t>
  </si>
  <si>
    <t>ผู้ช่วยศาสตราจารย์ ดร.ณัฐพร อารีรัชชกุล</t>
  </si>
  <si>
    <t>คณะเทคโนโลยีอุตสาหกรรม</t>
  </si>
  <si>
    <t>การออกแบบอัลกอริธึมชุดควบคุมความชื้นสำหรับการดูแลกล้วยไม้โดยใช้เทคโนโลยีอินเทอร์เน็ตทุกสรรพสิ่ง</t>
  </si>
  <si>
    <t>Engineering Journal of Siam University วารสารปีที่ 22 ฉบับที่ 2 หน้าที่ 23 – 31</t>
  </si>
  <si>
    <t>ดร.เศรษฐกาล โปร่งนุช
ผู้ช่วยศาสตราจารย์ ดร.สุรพันธุ์ รัตนาวะดี
ดร.ไกรพ เจริญโสภา</t>
  </si>
  <si>
    <t>ปัจจัยการออกแบบอัตลักษณ์สื่อจัดแสดงนิทรรศการที่ส่งผลปฏิสัมพันธ์การดึงดูดของผู้เข้าชมนิทรรศการ กรณีศึกษา:นิทรรศการประวัติศาสตร์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</si>
  <si>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190-200</t>
  </si>
  <si>
    <t>อาจารย์กิตติศักดิ์ เตชะกาญจนกิจ</t>
  </si>
  <si>
    <t>Packaging Design and Development of the
Identity of Udon Thani, North Eastern Of
Thailand</t>
  </si>
  <si>
    <t>ผู้ช่วยศาสตราจารย์ ดร.วัฒน์ พลอยศรี
ดร.ไกรพ เจริญโสภา</t>
  </si>
  <si>
    <t>Branding and Packaging Design Based On
the Local Wisdom to Increase
Competitiveness of the Community
Enterprises in Udon Thani Province in
Thailand</t>
  </si>
  <si>
    <t>REVIEW OF INTERNATIONAL GEOGRAPHICAL EDUCATION vol.10 issue.7 หน้า 4170-4180</t>
  </si>
  <si>
    <t>The Spatial Characteristics Of The Floor Plan Among Residential Buildings In Thailand For Elderly
People Without A Caretaker : A Comparative Study</t>
  </si>
  <si>
    <t>Turkish Journal of Physiotherapy and Rehabilitation volume 32 issue 3 หน้า 22467-22477</t>
  </si>
  <si>
    <t>ผู้ช่วยศาสตราจารย์ ดร.กันยพัชร์ ธนกุลวุฒิโรจน์
ผู้ช่วยศาสตราจารย์มรกต วรชัยรุ่งเรือง</t>
  </si>
  <si>
    <t>คณะเทคโนโลยีอุตสาหกรรม
คณะมนุษยศาสตร์และสังคมศาสตร์</t>
  </si>
  <si>
    <t>INFLUENCE OF ALUMINA AND SILICA RATIO ON GLOSSY SURFACE CHARACTERISTIC
OF CERAMIC BODY FOR CERAMIC PRODUCTION</t>
  </si>
  <si>
    <t>Turkish Journal of Physiotherapy and Rehabilitation volume 32 issue 3 หน้า 22419-22429</t>
  </si>
  <si>
    <t>รองศาสตราจารย์ ดร.ฤดี นิยมรัตน์</t>
  </si>
  <si>
    <t>Discussion of “Accurate explicit analytical solution for Colebrook-White equation” by Zahreddine Hafsi, Mechanics Research Communications 111
(2021) 103646)</t>
  </si>
  <si>
    <t>Mechanics Research Communications volume 117 หน้า 1-3</t>
  </si>
  <si>
    <t xml:space="preserve">ผู้ช่วยศาสตราจารย์ ดร.ณัฐพร อารีรัชชกุล
ผู้ช่วยศาสตราจารย์ ดร.ณัฐพัชร์ อารีรัชกุลกานต์
</t>
  </si>
  <si>
    <t>คณะเทคโนโลยีอุตสาหกรรม
วิทยาลัยโลจิสติกส์และซัพพลายเชน</t>
  </si>
  <si>
    <t>Transforming Thai cultural art features into modern product design</t>
  </si>
  <si>
    <t>Kasetsart Journal of Social Sciences vol.42 2021 หน้า 824-829</t>
  </si>
  <si>
    <t>รองศาสตราจารย์ จง บุญประชา</t>
  </si>
  <si>
    <t>Technology-assisted Learning on Embedded Systems with Multi-single Board</t>
  </si>
  <si>
    <t>International Conference on Power, Energy and Innovations (ICPEI 2021) หน้า192-195</t>
  </si>
  <si>
    <t>20-22 ตุลาคม 2564</t>
  </si>
  <si>
    <t>ดร.เศรษฐกาล โปร่งนุช</t>
  </si>
  <si>
    <t>Capacity Planning of Access Point Deployment for Indoor Positioning System</t>
  </si>
  <si>
    <t>International Conference on Power, Energy and Innovations (ICPEI 2021) หน้า167-170</t>
  </si>
  <si>
    <t>Design and Development of Innovation-based Learning for Advanced Digital System Course</t>
  </si>
  <si>
    <t>International Conference on Power, Energy and Innovations (ICPEI 2021) หน้า74-77</t>
  </si>
  <si>
    <t>3D Multimedia Packaging Design Based
on Agile Software Development
and IoT Platform</t>
  </si>
  <si>
    <t>Journal of Mobile Multimedia, Vol. 18 no.3, หน้า 475–494</t>
  </si>
  <si>
    <t>อาจารย์ ปฏิญญาณ์ แสงอรุณ
ดร.เศรษฐกาล โปร่งนุช</t>
  </si>
  <si>
    <t>Integrated Design of a Small Wastewater Treatment Plant : a Case Study from Thailand</t>
  </si>
  <si>
    <t>Journal of Sustainable Development of Energy, Water and Environment SystemsOpen Access Volume 10, Issue 2 หน้า 1-19</t>
  </si>
  <si>
    <t>มิถุนายน 2565</t>
  </si>
  <si>
    <t>การปรับปรุงกระบวนการผลิตมะพร้าวขาว จังหวัดสมุทรสงคราม</t>
  </si>
  <si>
    <t>วารสารวิชาการเทคโนโลยีอุตสาหกรรม มหาวิทยาลัยราชภัฏสวนสุนันทา ปีที่ 9 ฉบับที่ 2 หน้า 58-66</t>
  </si>
  <si>
    <t>รองศาสตราจารย์ ดร.ฤดี นิยมรัตน์
รองศาสตราจารย์ ดร.สมเกียรติ กอบัวแก้ว
ดร.ไสว ศิริทองถาวร</t>
  </si>
  <si>
    <t>กระเป๋า(83754)</t>
  </si>
  <si>
    <t>กระเป๋า(83755)</t>
  </si>
  <si>
    <t>การผลิตหมึกพิมพ์สกรีนโดยใช้กัมอารบิกเป็นส่วนผสมร่วมกับสีผสมอาหารสำหรับการพิมพ์ผ้า</t>
  </si>
  <si>
    <t>Engineering Journal of Siam University วารสารปีที่ 22 ฉบับที่ 2 หน้าที่ 32 – 44</t>
  </si>
  <si>
    <t>ผู้ช่วยศาสตราจารย์วีระ โชติธรรมาภรณ์</t>
  </si>
  <si>
    <t>การออกแบบบรรจุภัณฑ์ของที่ระลึกประเภทกล้วยไม้ เพื่อยกระดับรายได้ชุมชน ตำบลคลองโยง อำเภอพุทธมณฑล จังหวัดนครปฐม</t>
  </si>
  <si>
    <t>วารสารวิชาการเทคโนโลยีอุตสาหกรรม : มหาวิทยาลัยราชภัฏสวนสุนันทา ปี 9 ฉบับ 2 หน้า 67-74</t>
  </si>
  <si>
    <t>อาจารย์ปฏิญญาณ์ แสงอรุณ
ดร.เศรษฐกาล โปร่งนุช</t>
  </si>
  <si>
    <t>กำรประยุกต์ใช้เทคโนโลยีเพื่อส่งเสริมกำรเรียนรู้ส ำหรับวิชำสถำปัตยกรรม คอมพิวเตอร์ด้วยระบบบนชิป</t>
  </si>
  <si>
    <t>การประชุมวิชาการ งานวิจัย และพัฒนาเชิงประยุกต์ ครั้งที่ 14 ECTI-CARD 2022 มหาวิทยาลัยราชภัฏเทพสตรี จังหวัดลพบุรี</t>
  </si>
  <si>
    <t>17-19 กุมภาพันธ์ 2565</t>
  </si>
  <si>
    <t>ดร.เศรษฐกาล โปร่งนุช
อาจารย์อภิรักษ์ ธิตินฤมิต
ผู้ช่วยศาสตราจารย์อพิณญา มุ่งอ้อมกลาง</t>
  </si>
  <si>
    <t>Effects of Crumb Rubber on Properties of HighCalcium Fly Ash Geopolymer Mortar</t>
  </si>
  <si>
    <t>INTERNATIONAL TRANSACTION JOURNAL
OF ENGINEERING MANAGEMENT &amp; APPLIED
SCIENCES &amp; TECHNOLOGIES vol.13 issue.2 หน้า 1-10</t>
  </si>
  <si>
    <t>รองศาสตราจารย์ ดร.นารีนาถ รักสุนทร</t>
  </si>
  <si>
    <t>Improving Landscape of the Song Klong Floating Market at Taling Chan Temple for the Upgrading of Tourism</t>
  </si>
  <si>
    <t>ดร.ธรรมรักษ์  ศรีมารุต
อาจารย์ ดร.วลีรักษ์ สิทธิสม
ผู้ช่วยศาสตราจารย์ ดร.ชนมภัทร โตระสะ</t>
  </si>
  <si>
    <t>Design and Implementation of Decisioning System
for Wifi Access Point Installation
using Genetic Algorithm</t>
  </si>
  <si>
    <t>International Electrical Engineering Congress 2022 จังหวัดขอนแก่น หน้า 1-4</t>
  </si>
  <si>
    <t>9-11 มีนาคม 2565</t>
  </si>
  <si>
    <t>ดร.เศรษฐกาล โปร่งนุช
อาจารย์อภิรักษ์ ธิตินฤมิต</t>
  </si>
  <si>
    <t>การประเมินความเสี่ยงด้านการยศาสตร์และสภาพแวดล้อมการทำงานกลุ่มอาชีพทำมะพร้าวขาวจังหวัดสมุทรสงคราม</t>
  </si>
  <si>
    <t>วารสารวิชาการเทคโนโลยีอุตสาหกรรม: มหาวิทยาลัยราชภัฏสวนสุนันทาปีที่ 9 ฉบับที่ 2 หน้า 44-57</t>
  </si>
  <si>
    <t>ผู้ช่วยศาสตราจารย์อรัญ ขวัญปาน</t>
  </si>
  <si>
    <t>การลดความสูญเปล่าของกระบวนการผลิตมะพร้าวขาวของโรงงานธานี จังหวัดสมุทรสงคราม
ด้วยหลักการ ECRS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</si>
  <si>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51-62</t>
  </si>
  <si>
    <t>ปัจจัยที่ส่งผลต่อการคงอยู่ในองค์กรของบุคลากร บริษัท ไทยปาร์คเกอร์ไรซิ่ง จำกัด</t>
  </si>
  <si>
    <t>การประชุมวิชาการนำเสนอผลงานวิจัยระดับชาติและนานาชาติ ครั้งที่ 12 มหาวิทยาลัยราชภัฏสวนสุนันทา หน้า 129-139</t>
  </si>
  <si>
    <t>การปรับปรุงประสิทธิภาพในกระบวนการผลิตน้ำตาลมะพร้าวของโรงงานโอ้วเจริญพร</t>
  </si>
  <si>
    <t>การวิเคราะห์องค์ประกอบเชิงยืนยันของแบบประเมินความรู้ ความเข้าใจ เกี่ยวกับบุหรี่และแบบประเมินพฤติกรรมการช่วยเลิกบุหรี่ของอาสาสมัครสาธารณสุขประจำหมู่บ้าน</t>
  </si>
  <si>
    <t>วารสารสุขภาพกับการจัดการสุขภาพ ปีที่ 7 ฉบับที่ 2 หน้า 168-182</t>
  </si>
  <si>
    <t>อาจารย์ ธนะวัฒน์ รวมสุก
ดร.ลักษณ์วิรุฬม์ โชติศิริ</t>
  </si>
  <si>
    <t>วิทยาลัยพยาบาลและสุขภาพ</t>
  </si>
  <si>
    <t>ผลของโปรแกรมการออกกำลังกายไท่ชี่และแอโรบิกต่อความแข็งแรงของกล้ามเนื้อ
การทรงตัวและคุณภาพชีวิตในผู้สูงอาย</t>
  </si>
  <si>
    <t>วารสารพยาบาลตํารวจ ปีที่ 13 ฉบับ 2 หน้า 346-356</t>
  </si>
  <si>
    <t>ผู้ช่วยศาสตราจารย์ ดร.สุดประนอม สมันตเวคิน
ผู้ช่วยศาสตราจารย์ ดร.บุญศรี กิตติโชติพาณิชย
ผู้ช่วยศาสตราจารย์ อรนุช เชาว์ปรีชา</t>
  </si>
  <si>
    <t>ผลของโปรแกรมส่งเสริมความรอบรู้ทางสุขภาพและสมรรถนะแห่งตนต่อการช่วยเลิกบุหรี่ของอาสาสมัครสาธารณสุขประจำหมู่บ้าน จังหวัดสมุทรสงคราม</t>
  </si>
  <si>
    <t>Thai Journal of Public Health ปีที่ 51 ฉบับที่ 3 หน้า 214-222</t>
  </si>
  <si>
    <t>อาจารย์ ธนะวัฒน์ รวมสุก
ดร.อารยา ทิพย์วงศ์
ผู้ช่วยศาสตราจารย์ พิเศษ ดร.พรพรรณ วรสีหะ</t>
  </si>
  <si>
    <t>การเตรียมความพร้อมนักศึกษาพยาบาล สำหรับการฝึกปฏิบัติในคลินิกฝากครรภ์ ตามแนวคิด VARK</t>
  </si>
  <si>
    <t>วารสารวิทยาลัยพยาบาลพระจอมเกล้า จังหวัดเพชรบุรี ปีที่ 4 ฉบับที่ 3 หน้า 15-25</t>
  </si>
  <si>
    <t>อาจารย์กฤษณา  โชติชื่น</t>
  </si>
  <si>
    <t xml:space="preserve">ผลของโปรแกรมเตรียมความพร้อมการฝึกปฏิบัติวิชาการพยาบาลมารดาระยะตั้งครรภ์ โดยใช้สื่ออิเล็กทรอนิกส์ในสถานการณ์การระบาดของโรคโควิด-19 </t>
  </si>
  <si>
    <t>วารสารวิจัยการพยาบาลและสุขภาพ ปีที่ 22 ฉบับที่ 3 หน้า 60-70</t>
  </si>
  <si>
    <t>Knowledge of Combined Contraceptive Pills of Technical College
Students Thanyaburi District, Pathum Thani Province</t>
  </si>
  <si>
    <t>Turkish Journal of Physiotherapy and Rehabilitation vol.32 issue.3 หน้า 30255-30265</t>
  </si>
  <si>
    <t>อาจารย์ภคพร เที่ยวรอบ</t>
  </si>
  <si>
    <t>Laws and Ethics in End-of-Life Care: The Role and Challenges of Nursing</t>
  </si>
  <si>
    <t>Scopus-SJRQ3</t>
  </si>
  <si>
    <t>Turkish Journal of Computer and Mathematics Education Vol.12 No.14(2021), 4608- 4613</t>
  </si>
  <si>
    <t>อาจารย์ ดร.อารยา ทิพย์วงศ์</t>
  </si>
  <si>
    <t>The Implications Of Advance Directives For End-Of-Life Care</t>
  </si>
  <si>
    <t>Turkish Journal of Physiotherapy and Rehabilitation volume 32 issue 3 หน้า 22459-22466</t>
  </si>
  <si>
    <t>อาจารย์นภพรพัชร มั่งถึก
อาจารย์อรทัย รุ่งวชิรา
ดร.กาญจนา เกียรติกานนท์</t>
  </si>
  <si>
    <t>Prevention of Rheumatic Heart Disease in Thailand: a Postmodern Philosophical
Perspective</t>
  </si>
  <si>
    <t>Philosophical Readings XIII. Vol.4 หน้า 2767-2770</t>
  </si>
  <si>
    <t>ดร.อารยา ทิพย์วงศ์</t>
  </si>
  <si>
    <t>การพัฒนาคุณภาพการดูแลผู้ป่วยแบบประคับประคองที่บ้าน
โดยบูรณาการใช้นวัตกรรมทางการพยาบาล: การศึกษานำร่อง</t>
  </si>
  <si>
    <t>วารสารวิจัยสุขภาพและการพยาบาล ปีที่ 37 ฉบับที่ 3 หน้า 170-180</t>
  </si>
  <si>
    <t>อาจารย์ ดร.นภพรพัชร มั่งถึก</t>
  </si>
  <si>
    <t>ผลของโปรแกรมการส่งเสริมสมรรถนะตนเองต่อความรู้และความมั่นใจการดูแลสุขภาพเพื่อป้องกันภาวะแทรกซ้อนโรคความดันโลหิตสูงและโรคเบาหวานในชมรมผู้สูงอายุวัดปุรณาวาส กรุงเทพมหานคร</t>
  </si>
  <si>
    <t>วารสารเกื้อการุณย์ ปีที่ 28 ฉบับที่ 2 หน้า 22-35</t>
  </si>
  <si>
    <t>ผู้ช่วยศาสตราจารย์ ดร.เปรมวดี คฤหเดช
อาจารย์กันยา นภาพงษ์</t>
  </si>
  <si>
    <t>พยาบาลกับการจัดการสภาพแวดล้อมปลอดบุหรี่ในชุมชน</t>
  </si>
  <si>
    <t>วารสารพยาบาล (Thai Journal of Nursing) ปีที่ 71 ฉบับที่ 1 หน้า 53-62</t>
  </si>
  <si>
    <t>มกราคม-มีนาคม 2565</t>
  </si>
  <si>
    <t>อ.ธนะวัฒน์ รวมสุก</t>
  </si>
  <si>
    <t>Life Cycle Analysis of Milkfish Fingerlings Production in Thailand</t>
  </si>
  <si>
    <t>International Journal of Environmental Science and Development, Vol. 12, No. 11, หน้า 332-338</t>
  </si>
  <si>
    <t>ผู้ช่วยศาสตราจารย์ ดร.ปริศนา เพียรจริง</t>
  </si>
  <si>
    <t>วิทยาลัยสหเวชศาสตร์</t>
  </si>
  <si>
    <t>I am afraid that others will feel
scared and disgusted with me. So, I
will keep it a secret until I die”: A
qualitative study among patients
with tuberculosis receiving DOTS
regimen in Thailand</t>
  </si>
  <si>
    <t>Belitung Nursing Journal
Volume vol.7 no.6, หน้า 516-521</t>
  </si>
  <si>
    <t>ดร.กันตพงษ์ ปราบสงบ</t>
  </si>
  <si>
    <t>Association between Health Literacy, Self-care Behavior, and Blood Sugar Level among Older Patients with Type 2 Diabetes in Rural Thai Communities</t>
  </si>
  <si>
    <t>Annals of Geriatric Medicine and Research, Volume 25, Issue 4, หน้า 318-323</t>
  </si>
  <si>
    <t>ปัจจัยที่มีผลต่อคุณภาพชีวิตของผู้สูงอายุในชมรมผู้สูงอายุ ตำบลบางนกแขวก อำเภอบางคนที จังหวัดสมุทรสงคราม</t>
  </si>
  <si>
    <t>วารสารวิจัยและพัฒนาระบบสุขภาพ
Vol. 14 No. 3 หน้า 298 - 309</t>
  </si>
  <si>
    <t>อาจารย์สุรีย์วรรณ สีลาดเลา
ผู้ช่วยศาสตราจารย์ ดร.พท.ป.วรรณวิมล เมฆวิมล กิ่งแก้ว
อาจารย์กนกพร สมพร
อาจารย์นิวัฒน์ ทรงศิลป์</t>
  </si>
  <si>
    <t xml:space="preserve">การประยุกต์ใช้ระบบสารสนเทศงานเวชระเบียน ผ่าน Google form ภายใต้วิถีชีวิตใหม่ กรณีศึกษา : แผนกการแพทย์แผนจีน โรงพยาบาลการแพทย์แผนไทยและการแพทย์บูรณาการ วิทยาลัยสหเวชศาสตร์ 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</si>
  <si>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 Online Conference หน้า 642-653</t>
  </si>
  <si>
    <t>อาจารย์จิรวัฒน์ สุดสวาท
อาจารย์สุวรรณา หัดสาหมัด</t>
  </si>
  <si>
    <t>Development Of Spa Massage Oil From Momordica Cochinchinensis (Lour.)Spreng. Extract</t>
  </si>
  <si>
    <t>Turkish Journal of Physiotherapy and Rehabilitation volume 32 issue 3 หน้า 22386-22392</t>
  </si>
  <si>
    <t>ดร.นรินทร์ กากะทุม
อาจารย์ พท.ป.กิตติศักดิ์ แคล้ว จันทร์สุข</t>
  </si>
  <si>
    <t>ปัจจัยที่มีความสัมพันธ์กับคุณภาพการนอนหลับของนักศึกษามหาวิทยาลัยในจังหวัดสมุทรสงคราม</t>
  </si>
  <si>
    <t>วารสารสหเวชศาสตร์ มหาวิทยาลัยราชภัฏสวนสุนันทา 
Vol. 6 No. 1 หน้า 26 -38</t>
  </si>
  <si>
    <t>มกราคม-ธันวาคม 2564</t>
  </si>
  <si>
    <t>อาจารย์ชนกพร ปานจินดา
อาจารย์ปภาวี สุขดี</t>
  </si>
  <si>
    <t>การศึกษาตำรานวดจุดวัดราชสิทธาราม เขตบางกอกใหญ่ กรุงเทพมหานคร</t>
  </si>
  <si>
    <t>วารสารสหเวชศาสตร์ มหาวิทยาลัยราชภัฏสวนสุนันทา 
Vol. 6 No. 1 หน้า 51 - 62</t>
  </si>
  <si>
    <t>ผู้ช่วยศาสตราจารย์ ดร.พท.ป.ศุภลักษณ์ ฟักคำ</t>
  </si>
  <si>
    <t>การใช้สเตียรอยด์ฮอร์โมนในการเกษตรการตกค้างในอาหาร และสิ่งแวดล้อม</t>
  </si>
  <si>
    <t>วารสารสหเวชศาสตร์ มหาวิทยาลัยราชภัฏสวนสุนันทา 
Vol. 6 No. 1 หน้า 90 - 110</t>
  </si>
  <si>
    <t>ผู้ช่วยศาสตราจารย์ ดร.ปริศนา  เพียรจริง</t>
  </si>
  <si>
    <t>Landmark Data to Distinguish and Identify Morphologically Close Tabanus spp. (Diptera: Tabanidae)</t>
  </si>
  <si>
    <t>Scopus-SJR Q1</t>
  </si>
  <si>
    <t>วารสาร Insects ISSN: 2075-4450  Volume 12 : 2021
หน้า 1 - 13</t>
  </si>
  <si>
    <t>28 ตุลาคม 2564</t>
  </si>
  <si>
    <t>ผู้ช่วยศาสตราจารย์ ดร.ธนวัฒน์ ชัยพงศ์พัชรา</t>
  </si>
  <si>
    <t>Healthcare Workers’ Burdens During the
COVID-19 Pandemic: A Qualitative Systematic
Review</t>
  </si>
  <si>
    <t>Journal of Multidisciplinary Healthcare, 
ISSN: 1178-2390  Volume 14 : 2021
หน้า 3015 - 3025</t>
  </si>
  <si>
    <t>27 ตุลาคม 2564</t>
  </si>
  <si>
    <t>อาจารย์ ดร.กันตพงษ์ ปราบสงบ</t>
  </si>
  <si>
    <t>LESSONS LEARNED AND THE POTENTIAL OF THAI
VHVS ON THE EFFECTIVENESS OF COVID-19
CONTROL: A CROSS-SECTIONAL STUDY</t>
  </si>
  <si>
    <t>Journal of Management Information and Decision Science issue 1 2022 หน้า 1-12</t>
  </si>
  <si>
    <t>ผู้ช่วยศาสตราจารย์ ดร.พท.ป.วรรณวิมล เมฆวิมล กิ่งแก้ว</t>
  </si>
  <si>
    <t>ปัญหาและอุปสรรคต่อการใช้บริการการแพทย์ฉุกเฉินของพระสงฆ์ในจังหวัดภาคเหนือของประเทศไทย</t>
  </si>
  <si>
    <t>วารสาร มฉก. วิชาการ ปีที่ 25, ฉบับที่ 2 หน้า 247-257</t>
  </si>
  <si>
    <t>อาจารย์นิวัฒน์ ทรงศิลป์</t>
  </si>
  <si>
    <t>Factors associated with positive young development in school
students: A scoping review</t>
  </si>
  <si>
    <t>Journal of Positive Psychology &amp; Wellbeing Vol. 5, No. 4, หน้า 1190 – 1198</t>
  </si>
  <si>
    <t>อาจารย์จตุพร อุ่นประเสริฐสุข</t>
  </si>
  <si>
    <t>ปัจจัยที่มีผลต่อความเครียดของผู้สูงอายุ ตำบลบางแก้ว อำเภอเมือง จังหวัดสมุทรสงคราม</t>
  </si>
  <si>
    <t xml:space="preserve"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</si>
  <si>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</si>
  <si>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</si>
  <si>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อาจารย์สุณัฐชา เชาว์ไว
อาจารย์ศศิเพ็ญ ครุธชั่งทอง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</si>
  <si>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</si>
  <si>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>Cryptic Plasmodium inui and Plasmodium fieldi Infections Among Symptomatic Malaria Patients in Thailand</t>
  </si>
  <si>
    <t>Clinical Infectious Diseases ฉบับ ธันวาคม 2564 online</t>
  </si>
  <si>
    <t>31 ธันวาคม 2564</t>
  </si>
  <si>
    <t>ดร.นภาพร กวมทรัพย์</t>
  </si>
  <si>
    <t>Chemoenzymatic and Protecting-Group-Free Synthesis of 1,4-Substituted 1,2,3-Triazole-α‑D‑glucosides with Potent Inhibitory Activity toward Lysosomal α‑Glucosidase</t>
  </si>
  <si>
    <t>American Chemical Society omega vol.6 issue 39 หน้า 25710-25719</t>
  </si>
  <si>
    <t>ดร.สุวดี โชคชัยสิริ</t>
  </si>
  <si>
    <t>Species Discrimination of Three Odontomachus (Formicidae:
Ponerinae) Species in Thailand Using Outline Morphometrics</t>
  </si>
  <si>
    <t>Insects, Volume 13, Issue 3 หน้า 1-12</t>
  </si>
  <si>
    <t>อาจารย์ธนะวัฒน์ รวมสุก</t>
  </si>
  <si>
    <t>Effect of germination on antioxidant capacity, melatonin, and phenolic
content of Mung Bean sprouts</t>
  </si>
  <si>
    <t>โครงการประชุมวิชาการและนำเสนอผลงานทางวิชาการ คณะเภสัชศาสตร์ 3 สถาบัน ครั้งที่ 13 คณะเภสัชศาสตร์ มหาวิทยาลัยขอนแก่น</t>
  </si>
  <si>
    <t>ดร.ชวลิต  โยงรัมย์</t>
  </si>
  <si>
    <t>ประสิทธิผลของการนวดด้วยน้ำมันลูกประคบและน้ำมันไพลต่ออาการปวดกล้ามเนื้อ คอ บ่า ไหล่ สำหรับผู้มาใช้บริการในคลินิกแพทย์แผนไทยสุโขทัยธรรมธิราช</t>
  </si>
  <si>
    <t>การประชุมเสนอผลงานวิจัยระดับชาติ มหาวิทยาลัยสุโขทัยธรรมาธิราช ครั้งที่ 11 หน้า 1067-1079</t>
  </si>
  <si>
    <t>รองศาสตราจารย์ พญ.ดวงพร นะคาพันธุ์ชัย
ผู้ช่วยศาสตราจารย์ ดร.พท.ป.ศุภะลักษณ์ ฟักคำ</t>
  </si>
  <si>
    <t>ประสิทธิผลของการเผายาสมุนไพรเพื่อลดอาการปวดเข่าในผู้ป่วยข้อเข่าเสื่อมแบบปฐมภูมิ</t>
  </si>
  <si>
    <t>การประชุมเสนอผลงานวิจัยระดับชาติ มหาวิทยาลัยสุโขทัยธรรมาธิราช ครั้งที่ 11 หน้า 1096-1108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</si>
  <si>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</si>
  <si>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 ปีที่ 14 ฉบับที่ 3 หน้า 111-124</t>
  </si>
  <si>
    <t>รองศาสตราจารย์ พญ.ดวงพร นะคาพันธุ์ชัย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</si>
  <si>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310-319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</si>
  <si>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330-334</t>
  </si>
  <si>
    <t>การประชุมวิชาการระดับชาติ "โครงการวันวิชาการคณะพลศึกษา : นวัตกรรมสุขภาพและกีฬา ครั้งที่ 4" ในรูปแบบออนไลน์ คณะพลศึกษา มหาวิทยาลัยศรีนครินทรวิโรฒ หน้า 439-446</t>
  </si>
  <si>
    <t>Smoking among working-age people a case study of community in thailand</t>
  </si>
  <si>
    <t>Journal of Positive School Psychology vol.6 no.2 หน้า2933-2944</t>
  </si>
  <si>
    <t>ดร.ทิพย์วารินทร์ เบ็ญจนิรัตน์
อาจารย์จตุพร อุ่นประเสริฐสุข
ดร.พรรณี โรจนเบญจกุล</t>
  </si>
  <si>
    <t>The environment of educational institute and learning happiness of student A croos-sectional survey Rajabhat university Thailand</t>
  </si>
  <si>
    <t>Journal of Positive School Psychology vol.6 no.2 หน้า2933-2945</t>
  </si>
  <si>
    <t>อาจารย์จตุพร อุ่นประเสริฐสุข
ดร.ทิพย์วารินทร์ เบ็ญจนิรัตน์
ดร.พรรณี โรจนเบญจกุล
ร.อ.นายแพทย์พงษ์ศักดิ์ เจริญงามเสมอ</t>
  </si>
  <si>
    <t>ศึกษารูปแบบการรักษาโรคลมปะกังด้วยศาสตร์การแพทย์แผนไทย</t>
  </si>
  <si>
    <t>ผู้ช่วยศาสตราจารย์ ดร.พท.ป.ศุภะลักษณ์ ฟักคำ</t>
  </si>
  <si>
    <t>โครงการการท่องเที่ยวเชิงอาหารผ่านอัตลักษณ์รัตนโกสินทร์</t>
  </si>
  <si>
    <t>หน่วยบริหารและจัดการทุนด้านการเพิ่มความสามารถในการแข่งขันของประเทศ (บพข.)</t>
  </si>
  <si>
    <t>8 พฤศจิกายน 2564</t>
  </si>
  <si>
    <t>ดร.ชนกพร ไผทสิทธิกุล
ผู้ช่วยศาสตราจารย์ ดร.สมบูรณ์ เวสน์</t>
  </si>
  <si>
    <t>วิทยาลัยสถาปัตยกรรมศาสตร์</t>
  </si>
  <si>
    <t>Bangkok Cosmology 1</t>
  </si>
  <si>
    <t>A Global Online Exhibition of Art Blessing 8</t>
  </si>
  <si>
    <t>25 ตุลาคม - 15 พฤศจิกายน 2564</t>
  </si>
  <si>
    <t>อาจารย์พิพัฒน์ ศักดิ์ศิริเกษมกุล</t>
  </si>
  <si>
    <t>กรุณาเลือก</t>
  </si>
  <si>
    <t xml:space="preserve">6 บทความวิจัยหรือบทความวิชาการที่ตีพิมพ์ในวารสารวิชาการระดับนานาชาติ ตามประกาศ ก.พ.อาจารย์ </t>
  </si>
  <si>
    <t>8 ผลงานวิชาการรับใช้สังคมที่ได้รับการประเมินผ่านเกณฑ์การขอตำแหน่งทางวิชาการแล้ว</t>
  </si>
  <si>
    <t>10 ผลงานค้นพบพันธุ์พืช พันธุ์สัตว์ ที่ค้นพบใหม่และได้รับการจดทะเบียน</t>
  </si>
  <si>
    <t>11 ตำราหรือหนังสือ</t>
  </si>
  <si>
    <t>12 งานสร้างสรรค์ที่มีการเผยแพร่สู่สาธารณะในลักษณะใดลักษณะหนึ่ง หรือผ่านสื่อ</t>
  </si>
  <si>
    <t>13 งานสร้างสรรค์ที่ได้รับการเผยแพร่ในระดับสถาบัน</t>
  </si>
  <si>
    <t>15 งานสร้างสรรค์ที่ได้รับการเผยแพร่ในระดับความร่วมมือระหว่างประเทศ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</si>
</sst>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[$-F800]dddd\,\ mmmm\ dd\,\ yyyy"/>
    <numFmt numFmtId="191" formatCode="[$-101041E]d\ mmmm\ yyyy;@"/>
  </numFmts>
  <fonts count="28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1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27" fillId="0" borderId="0"/>
  </cellStyleXfs>
  <cellXfs count="28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87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vertical="top" wrapText="1"/>
      <protection locked="0"/>
    </xf>
    <xf numFmtId="0" fontId="6" fillId="7" borderId="16" xfId="0" applyFont="1" applyFill="1" applyBorder="1" applyAlignment="1" applyProtection="1">
      <alignment vertical="top" wrapText="1"/>
      <protection locked="0"/>
    </xf>
    <xf numFmtId="188" fontId="10" fillId="7" borderId="17" xfId="0" applyNumberFormat="1" applyFont="1" applyFill="1" applyBorder="1" applyAlignment="1" applyProtection="1">
      <alignment horizontal="center" vertical="top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2" fontId="6" fillId="7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4" xfId="1" applyFont="1" applyFill="1" applyBorder="1" applyAlignment="1" applyProtection="1">
      <alignment horizontal="center" vertical="center" wrapText="1"/>
      <protection locked="0"/>
    </xf>
    <xf numFmtId="2" fontId="3" fillId="7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7" borderId="8" xfId="0" applyNumberFormat="1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top" wrapText="1"/>
      <protection hidden="1"/>
    </xf>
    <xf numFmtId="0" fontId="3" fillId="7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 indent="1"/>
      <protection locked="0"/>
    </xf>
    <xf numFmtId="0" fontId="3" fillId="4" borderId="12" xfId="0" applyFont="1" applyFill="1" applyBorder="1" applyAlignment="1" applyProtection="1">
      <alignment horizontal="left" vertical="top" wrapText="1" indent="1"/>
      <protection locked="0"/>
    </xf>
    <xf numFmtId="188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" xfId="1" applyFont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3" fillId="8" borderId="8" xfId="0" applyFont="1" applyFill="1" applyBorder="1" applyAlignment="1" applyProtection="1">
      <alignment horizontal="center" vertical="center" wrapText="1"/>
    </xf>
    <xf numFmtId="2" fontId="10" fillId="0" borderId="8" xfId="0" applyNumberFormat="1" applyFont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left" vertical="top" wrapText="1" indent="1"/>
      <protection locked="0"/>
    </xf>
    <xf numFmtId="0" fontId="12" fillId="4" borderId="12" xfId="0" applyFont="1" applyFill="1" applyBorder="1" applyAlignment="1" applyProtection="1">
      <alignment horizontal="left" vertical="top" wrapText="1" inden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2" fillId="0" borderId="17" xfId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7" borderId="8" xfId="0" applyFont="1" applyFill="1" applyBorder="1" applyAlignment="1" applyProtection="1">
      <alignment horizontal="center" vertical="top" wrapText="1"/>
      <protection locked="0"/>
    </xf>
    <xf numFmtId="2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1" applyFont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14" fillId="4" borderId="11" xfId="0" applyFont="1" applyFill="1" applyBorder="1" applyAlignment="1" applyProtection="1">
      <alignment horizontal="left" vertical="top" wrapText="1" indent="2"/>
      <protection locked="0"/>
    </xf>
    <xf numFmtId="0" fontId="14" fillId="4" borderId="12" xfId="0" applyFont="1" applyFill="1" applyBorder="1" applyAlignment="1" applyProtection="1">
      <alignment horizontal="left" vertical="top" wrapText="1" indent="2"/>
      <protection locked="0"/>
    </xf>
    <xf numFmtId="188" fontId="10" fillId="9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2" fontId="3" fillId="9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9" borderId="8" xfId="0" applyNumberFormat="1" applyFont="1" applyFill="1" applyBorder="1" applyAlignment="1" applyProtection="1">
      <alignment horizontal="center" vertical="top" wrapText="1"/>
      <protection hidden="1"/>
    </xf>
    <xf numFmtId="0" fontId="11" fillId="9" borderId="8" xfId="0" applyFont="1" applyFill="1" applyBorder="1" applyAlignment="1" applyProtection="1">
      <alignment horizontal="center" vertical="top" wrapText="1"/>
      <protection hidden="1"/>
    </xf>
    <xf numFmtId="0" fontId="3" fillId="9" borderId="8" xfId="0" applyFont="1" applyFill="1" applyBorder="1" applyAlignment="1" applyProtection="1">
      <alignment horizontal="center" vertical="top" wrapText="1"/>
      <protection hidden="1"/>
    </xf>
    <xf numFmtId="189" fontId="9" fillId="9" borderId="8" xfId="0" applyNumberFormat="1" applyFont="1" applyFill="1" applyBorder="1" applyAlignment="1" applyProtection="1">
      <alignment horizontal="center" vertical="top" wrapText="1"/>
      <protection locked="0"/>
    </xf>
    <xf numFmtId="0" fontId="9" fillId="7" borderId="11" xfId="1" applyFont="1" applyFill="1" applyBorder="1" applyAlignment="1" applyProtection="1">
      <alignment vertical="top" wrapText="1"/>
      <protection locked="0"/>
    </xf>
    <xf numFmtId="0" fontId="9" fillId="7" borderId="7" xfId="1" applyFont="1" applyFill="1" applyBorder="1" applyAlignment="1" applyProtection="1">
      <alignment vertical="top" wrapText="1"/>
      <protection locked="0"/>
    </xf>
    <xf numFmtId="0" fontId="9" fillId="7" borderId="12" xfId="1" applyFont="1" applyFill="1" applyBorder="1" applyAlignment="1" applyProtection="1">
      <alignment vertical="top" wrapText="1"/>
      <protection locked="0"/>
    </xf>
    <xf numFmtId="1" fontId="9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top" wrapText="1"/>
      <protection locked="0"/>
    </xf>
    <xf numFmtId="2" fontId="6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" fillId="4" borderId="17" xfId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9" fillId="4" borderId="8" xfId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4" borderId="11" xfId="1" applyFont="1" applyFill="1" applyBorder="1" applyAlignment="1" applyProtection="1">
      <alignment horizontal="center"/>
      <protection locked="0"/>
    </xf>
    <xf numFmtId="0" fontId="9" fillId="7" borderId="4" xfId="1" applyFont="1" applyFill="1" applyBorder="1" applyAlignment="1" applyProtection="1">
      <alignment vertical="top" wrapText="1"/>
      <protection locked="0"/>
    </xf>
    <xf numFmtId="0" fontId="9" fillId="7" borderId="5" xfId="1" applyFont="1" applyFill="1" applyBorder="1" applyAlignment="1" applyProtection="1">
      <alignment vertical="top" wrapText="1"/>
      <protection locked="0"/>
    </xf>
    <xf numFmtId="0" fontId="9" fillId="7" borderId="6" xfId="1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top" wrapText="1" indent="1"/>
      <protection locked="0"/>
    </xf>
    <xf numFmtId="0" fontId="12" fillId="4" borderId="3" xfId="0" applyFont="1" applyFill="1" applyBorder="1" applyAlignment="1" applyProtection="1">
      <alignment horizontal="left" vertical="top" wrapText="1" inden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188" fontId="10" fillId="11" borderId="8" xfId="0" applyNumberFormat="1" applyFont="1" applyFill="1" applyBorder="1" applyAlignment="1" applyProtection="1">
      <alignment horizontal="center" vertical="top" wrapText="1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0" fontId="9" fillId="10" borderId="8" xfId="0" applyFont="1" applyFill="1" applyBorder="1" applyAlignment="1" applyProtection="1">
      <alignment horizontal="center"/>
      <protection locked="0"/>
    </xf>
    <xf numFmtId="2" fontId="6" fillId="10" borderId="8" xfId="0" applyNumberFormat="1" applyFont="1" applyFill="1" applyBorder="1" applyAlignment="1" applyProtection="1">
      <alignment horizontal="center" vertical="top" wrapText="1"/>
      <protection locked="0"/>
    </xf>
    <xf numFmtId="1" fontId="9" fillId="10" borderId="8" xfId="0" applyNumberFormat="1" applyFont="1" applyFill="1" applyBorder="1" applyAlignment="1" applyProtection="1">
      <alignment horizontal="center" vertical="center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6" fillId="12" borderId="8" xfId="0" applyFont="1" applyFill="1" applyBorder="1" applyAlignment="1" applyProtection="1">
      <alignment horizontal="left"/>
      <protection locked="0"/>
    </xf>
    <xf numFmtId="188" fontId="10" fillId="1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12" borderId="8" xfId="0" applyFont="1" applyFill="1" applyBorder="1" applyAlignment="1" applyProtection="1">
      <alignment horizontal="center"/>
      <protection locked="0"/>
    </xf>
    <xf numFmtId="2" fontId="6" fillId="12" borderId="8" xfId="0" applyNumberFormat="1" applyFont="1" applyFill="1" applyBorder="1" applyAlignment="1" applyProtection="1">
      <alignment horizontal="center"/>
      <protection locked="0"/>
    </xf>
    <xf numFmtId="2" fontId="6" fillId="13" borderId="8" xfId="0" applyNumberFormat="1" applyFont="1" applyFill="1" applyBorder="1" applyAlignment="1" applyProtection="1">
      <alignment horizontal="center" vertical="top" wrapText="1"/>
      <protection hidden="1"/>
    </xf>
    <xf numFmtId="0" fontId="6" fillId="13" borderId="8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188" fontId="15" fillId="1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14" borderId="8" xfId="0" applyFont="1" applyFill="1" applyBorder="1" applyAlignment="1" applyProtection="1">
      <alignment horizontal="center" vertical="top" wrapText="1"/>
      <protection locked="0"/>
    </xf>
    <xf numFmtId="0" fontId="3" fillId="1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8" fontId="15" fillId="1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14" borderId="10" xfId="0" applyFont="1" applyFill="1" applyBorder="1" applyAlignment="1" applyProtection="1">
      <alignment horizontal="center" vertical="top" wrapText="1"/>
      <protection locked="0"/>
    </xf>
    <xf numFmtId="0" fontId="3" fillId="14" borderId="10" xfId="0" applyFont="1" applyFill="1" applyBorder="1" applyAlignment="1" applyProtection="1">
      <alignment horizontal="center" vertical="top"/>
      <protection locked="0"/>
    </xf>
    <xf numFmtId="189" fontId="3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7" fillId="15" borderId="0" xfId="0" applyFont="1" applyFill="1" applyAlignment="1" applyProtection="1">
      <alignment horizontal="left" vertical="top"/>
      <protection locked="0"/>
    </xf>
    <xf numFmtId="0" fontId="3" fillId="15" borderId="0" xfId="0" applyFont="1" applyFill="1" applyProtection="1">
      <protection locked="0"/>
    </xf>
    <xf numFmtId="0" fontId="20" fillId="16" borderId="20" xfId="0" applyFont="1" applyFill="1" applyBorder="1" applyAlignment="1" applyProtection="1">
      <alignment horizontal="center" vertical="center"/>
      <protection locked="0"/>
    </xf>
    <xf numFmtId="0" fontId="20" fillId="16" borderId="21" xfId="0" applyFont="1" applyFill="1" applyBorder="1" applyAlignment="1" applyProtection="1">
      <alignment horizontal="center" vertical="center"/>
      <protection locked="0"/>
    </xf>
    <xf numFmtId="0" fontId="20" fillId="16" borderId="22" xfId="0" applyFont="1" applyFill="1" applyBorder="1" applyAlignment="1" applyProtection="1">
      <alignment horizontal="center" vertical="center"/>
      <protection locked="0"/>
    </xf>
    <xf numFmtId="0" fontId="20" fillId="16" borderId="20" xfId="0" applyFont="1" applyFill="1" applyBorder="1" applyAlignment="1" applyProtection="1">
      <alignment horizontal="center" vertical="center" wrapText="1"/>
      <protection locked="0"/>
    </xf>
    <xf numFmtId="0" fontId="20" fillId="16" borderId="23" xfId="0" applyFont="1" applyFill="1" applyBorder="1" applyAlignment="1" applyProtection="1">
      <alignment horizontal="center" vertical="center"/>
      <protection locked="0"/>
    </xf>
    <xf numFmtId="0" fontId="20" fillId="16" borderId="24" xfId="0" applyFont="1" applyFill="1" applyBorder="1" applyAlignment="1" applyProtection="1">
      <alignment horizontal="center" vertical="center"/>
      <protection locked="0"/>
    </xf>
    <xf numFmtId="0" fontId="20" fillId="16" borderId="23" xfId="0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vertical="center"/>
      <protection locked="0"/>
    </xf>
    <xf numFmtId="0" fontId="7" fillId="17" borderId="26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vertical="center"/>
      <protection locked="0"/>
    </xf>
    <xf numFmtId="0" fontId="21" fillId="18" borderId="26" xfId="0" applyFont="1" applyFill="1" applyBorder="1" applyAlignment="1" applyProtection="1">
      <alignment horizontal="center" vertical="center" wrapText="1"/>
      <protection hidden="1"/>
    </xf>
    <xf numFmtId="0" fontId="21" fillId="7" borderId="26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vertical="center"/>
      <protection locked="0"/>
    </xf>
    <xf numFmtId="0" fontId="21" fillId="4" borderId="24" xfId="0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20" fillId="17" borderId="24" xfId="0" applyFont="1" applyFill="1" applyBorder="1" applyAlignment="1" applyProtection="1">
      <alignment horizontal="center" vertical="center" wrapText="1"/>
      <protection hidden="1"/>
    </xf>
    <xf numFmtId="0" fontId="21" fillId="17" borderId="26" xfId="0" applyFont="1" applyFill="1" applyBorder="1" applyAlignment="1" applyProtection="1">
      <alignment horizontal="center" vertical="center" wrapText="1"/>
      <protection hidden="1"/>
    </xf>
    <xf numFmtId="0" fontId="21" fillId="18" borderId="26" xfId="0" applyFont="1" applyFill="1" applyBorder="1" applyAlignment="1" applyProtection="1">
      <alignment horizontal="center" vertical="center"/>
      <protection hidden="1"/>
    </xf>
    <xf numFmtId="0" fontId="21" fillId="18" borderId="24" xfId="0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horizontal="center" vertical="center"/>
      <protection hidden="1"/>
    </xf>
    <xf numFmtId="0" fontId="20" fillId="19" borderId="23" xfId="0" applyFont="1" applyFill="1" applyBorder="1" applyAlignment="1" applyProtection="1">
      <alignment horizontal="center" vertical="center"/>
      <protection locked="0"/>
    </xf>
    <xf numFmtId="0" fontId="20" fillId="19" borderId="24" xfId="0" applyFont="1" applyFill="1" applyBorder="1" applyAlignment="1" applyProtection="1">
      <alignment horizontal="center" vertical="center"/>
      <protection hidden="1"/>
    </xf>
    <xf numFmtId="0" fontId="22" fillId="20" borderId="8" xfId="0" applyFont="1" applyFill="1" applyBorder="1" applyAlignment="1" applyProtection="1">
      <alignment horizontal="center" vertical="center" wrapText="1"/>
      <protection locked="0"/>
    </xf>
    <xf numFmtId="0" fontId="18" fillId="21" borderId="8" xfId="0" applyFont="1" applyFill="1" applyBorder="1" applyAlignment="1" applyProtection="1">
      <alignment vertical="top" wrapText="1"/>
      <protection locked="0"/>
    </xf>
    <xf numFmtId="0" fontId="22" fillId="20" borderId="8" xfId="0" applyFont="1" applyFill="1" applyBorder="1" applyAlignment="1" applyProtection="1">
      <alignment horizontal="center" vertical="center"/>
      <protection locked="0"/>
    </xf>
    <xf numFmtId="0" fontId="22" fillId="20" borderId="8" xfId="0" applyFont="1" applyFill="1" applyBorder="1" applyAlignment="1" applyProtection="1">
      <alignment horizontal="center" vertical="center" wrapText="1"/>
      <protection locked="0"/>
    </xf>
    <xf numFmtId="0" fontId="16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24" fillId="4" borderId="8" xfId="0" applyFont="1" applyFill="1" applyBorder="1" applyAlignment="1" applyProtection="1">
      <alignment horizontal="center" vertical="top"/>
      <protection locked="0"/>
    </xf>
    <xf numFmtId="0" fontId="25" fillId="4" borderId="8" xfId="0" applyFont="1" applyFill="1" applyBorder="1" applyAlignment="1"/>
    <xf numFmtId="0" fontId="3" fillId="4" borderId="0" xfId="0" applyFont="1" applyFill="1" applyAlignment="1" applyProtection="1">
      <alignment horizontal="center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9" fillId="3" borderId="8" xfId="1" applyFont="1" applyFill="1" applyBorder="1" applyAlignment="1" applyProtection="1">
      <alignment vertical="center" wrapText="1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0" fontId="6" fillId="7" borderId="0" xfId="0" applyFont="1" applyFill="1" applyAlignment="1" applyProtection="1">
      <alignment horizontal="left" vertical="top"/>
      <protection locked="0"/>
    </xf>
    <xf numFmtId="2" fontId="6" fillId="7" borderId="0" xfId="0" applyNumberFormat="1" applyFont="1" applyFill="1" applyAlignment="1" applyProtection="1">
      <alignment horizontal="left" vertical="top"/>
      <protection locked="0"/>
    </xf>
    <xf numFmtId="1" fontId="6" fillId="7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6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left" vertical="top" wrapText="1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14" fillId="4" borderId="8" xfId="0" applyNumberFormat="1" applyFont="1" applyFill="1" applyBorder="1" applyAlignment="1" applyProtection="1">
      <alignment horizontal="center" vertical="top"/>
      <protection hidden="1"/>
    </xf>
    <xf numFmtId="187" fontId="14" fillId="4" borderId="8" xfId="0" applyNumberFormat="1" applyFont="1" applyFill="1" applyBorder="1" applyAlignment="1" applyProtection="1">
      <alignment horizontal="center" vertical="top" wrapText="1"/>
      <protection hidden="1"/>
    </xf>
    <xf numFmtId="49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14" fillId="4" borderId="8" xfId="0" applyFont="1" applyFill="1" applyBorder="1" applyAlignment="1" applyProtection="1">
      <alignment horizontal="center" vertical="top"/>
      <protection locked="0"/>
    </xf>
    <xf numFmtId="17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1" xfId="0" applyFont="1" applyFill="1" applyBorder="1" applyAlignment="1" applyProtection="1">
      <alignment horizontal="left" vertical="top"/>
      <protection locked="0"/>
    </xf>
    <xf numFmtId="0" fontId="12" fillId="4" borderId="12" xfId="0" applyFont="1" applyFill="1" applyBorder="1" applyAlignment="1" applyProtection="1">
      <alignment horizontal="left" vertical="top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14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left" vertical="top"/>
      <protection locked="0"/>
    </xf>
    <xf numFmtId="187" fontId="12" fillId="4" borderId="8" xfId="0" applyNumberFormat="1" applyFont="1" applyFill="1" applyBorder="1" applyAlignment="1" applyProtection="1">
      <alignment horizontal="center" vertical="top" wrapText="1"/>
      <protection hidden="1"/>
    </xf>
    <xf numFmtId="190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190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49" fontId="12" fillId="4" borderId="8" xfId="0" applyNumberFormat="1" applyFont="1" applyFill="1" applyBorder="1" applyAlignment="1" applyProtection="1">
      <alignment horizontal="center" vertical="top" wrapText="1"/>
      <protection locked="0"/>
    </xf>
    <xf numFmtId="15" fontId="3" fillId="4" borderId="18" xfId="0" quotePrefix="1" applyNumberFormat="1" applyFont="1" applyFill="1" applyBorder="1" applyAlignment="1">
      <alignment horizontal="center" vertical="top" wrapText="1"/>
    </xf>
    <xf numFmtId="14" fontId="3" fillId="4" borderId="8" xfId="0" applyNumberFormat="1" applyFont="1" applyFill="1" applyBorder="1" applyAlignment="1" applyProtection="1">
      <alignment horizontal="left" vertical="top" wrapText="1"/>
      <protection locked="0"/>
    </xf>
    <xf numFmtId="0" fontId="12" fillId="4" borderId="8" xfId="2" applyFont="1" applyFill="1" applyBorder="1" applyAlignment="1" applyProtection="1">
      <alignment horizontal="left" vertical="top" wrapText="1"/>
      <protection locked="0"/>
    </xf>
    <xf numFmtId="191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11" xfId="3" applyFont="1" applyFill="1" applyBorder="1" applyAlignment="1" applyProtection="1">
      <alignment horizontal="left" vertical="top" wrapText="1"/>
      <protection locked="0"/>
    </xf>
    <xf numFmtId="0" fontId="3" fillId="4" borderId="12" xfId="3" applyFont="1" applyFill="1" applyBorder="1" applyAlignment="1" applyProtection="1">
      <alignment horizontal="left" vertical="top" wrapText="1"/>
      <protection locked="0"/>
    </xf>
    <xf numFmtId="0" fontId="3" fillId="4" borderId="12" xfId="3" applyFont="1" applyFill="1" applyBorder="1" applyAlignment="1" applyProtection="1">
      <alignment horizontal="left" vertical="top" wrapText="1"/>
      <protection locked="0"/>
    </xf>
    <xf numFmtId="191" fontId="3" fillId="4" borderId="8" xfId="3" applyNumberFormat="1" applyFont="1" applyFill="1" applyBorder="1" applyAlignment="1" applyProtection="1">
      <alignment horizontal="center" vertical="top" wrapText="1"/>
      <protection locked="0"/>
    </xf>
    <xf numFmtId="0" fontId="3" fillId="4" borderId="8" xfId="3" applyFont="1" applyFill="1" applyBorder="1" applyAlignment="1" applyProtection="1">
      <alignment horizontal="left" vertical="top"/>
      <protection locked="0"/>
    </xf>
    <xf numFmtId="0" fontId="3" fillId="4" borderId="8" xfId="3" applyFont="1" applyFill="1" applyBorder="1" applyAlignment="1" applyProtection="1">
      <alignment horizontal="left" vertical="top" wrapText="1"/>
      <protection locked="0"/>
    </xf>
    <xf numFmtId="187" fontId="3" fillId="4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15" borderId="0" xfId="0" applyFont="1" applyFill="1" applyAlignment="1" applyProtection="1">
      <alignment horizontal="left" vertical="top" wrapText="1"/>
      <protection hidden="1"/>
    </xf>
    <xf numFmtId="0" fontId="3" fillId="15" borderId="0" xfId="0" applyFont="1" applyFill="1" applyProtection="1">
      <protection hidden="1"/>
    </xf>
    <xf numFmtId="0" fontId="3" fillId="15" borderId="0" xfId="0" applyFont="1" applyFill="1" applyAlignment="1" applyProtection="1">
      <alignment wrapText="1"/>
      <protection hidden="1"/>
    </xf>
    <xf numFmtId="0" fontId="3" fillId="4" borderId="0" xfId="0" applyFont="1" applyFill="1" applyAlignment="1">
      <alignment horizontal="left" vertical="top"/>
    </xf>
    <xf numFmtId="0" fontId="20" fillId="16" borderId="20" xfId="0" applyFont="1" applyFill="1" applyBorder="1" applyAlignment="1" applyProtection="1">
      <alignment horizontal="center" vertical="top" wrapText="1"/>
      <protection hidden="1"/>
    </xf>
    <xf numFmtId="0" fontId="20" fillId="16" borderId="21" xfId="0" applyFont="1" applyFill="1" applyBorder="1" applyAlignment="1" applyProtection="1">
      <alignment vertical="center"/>
      <protection hidden="1"/>
    </xf>
    <xf numFmtId="0" fontId="20" fillId="16" borderId="27" xfId="0" applyFont="1" applyFill="1" applyBorder="1" applyAlignment="1" applyProtection="1">
      <alignment vertical="center" wrapText="1"/>
      <protection hidden="1"/>
    </xf>
    <xf numFmtId="0" fontId="20" fillId="16" borderId="20" xfId="0" applyFont="1" applyFill="1" applyBorder="1" applyAlignment="1" applyProtection="1">
      <alignment horizontal="center" vertical="center" wrapText="1"/>
      <protection hidden="1"/>
    </xf>
    <xf numFmtId="0" fontId="20" fillId="16" borderId="23" xfId="0" applyFont="1" applyFill="1" applyBorder="1" applyAlignment="1" applyProtection="1">
      <alignment horizontal="center" vertical="top" wrapText="1"/>
      <protection hidden="1"/>
    </xf>
    <xf numFmtId="0" fontId="20" fillId="16" borderId="24" xfId="0" applyFont="1" applyFill="1" applyBorder="1" applyAlignment="1" applyProtection="1">
      <alignment horizontal="center" vertical="center"/>
      <protection hidden="1"/>
    </xf>
    <xf numFmtId="0" fontId="20" fillId="16" borderId="24" xfId="0" applyFont="1" applyFill="1" applyBorder="1" applyAlignment="1" applyProtection="1">
      <alignment horizontal="center" vertical="center" wrapText="1"/>
      <protection hidden="1"/>
    </xf>
    <xf numFmtId="0" fontId="20" fillId="16" borderId="23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vertical="top" wrapText="1"/>
      <protection hidden="1"/>
    </xf>
    <xf numFmtId="0" fontId="21" fillId="0" borderId="25" xfId="0" applyFont="1" applyBorder="1" applyAlignment="1" applyProtection="1">
      <alignment vertical="top" wrapText="1"/>
      <protection hidden="1"/>
    </xf>
    <xf numFmtId="0" fontId="21" fillId="0" borderId="23" xfId="0" applyFont="1" applyBorder="1" applyAlignment="1" applyProtection="1">
      <alignment vertical="top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0" fontId="20" fillId="19" borderId="23" xfId="0" applyFont="1" applyFill="1" applyBorder="1" applyAlignment="1" applyProtection="1">
      <alignment horizontal="center" vertical="top" wrapText="1"/>
      <protection hidden="1"/>
    </xf>
    <xf numFmtId="0" fontId="20" fillId="19" borderId="2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locked="0"/>
    </xf>
  </cellXfs>
  <cellStyles count="4">
    <cellStyle name="Normal" xfId="0" builtinId="0"/>
    <cellStyle name="ปกติ 2" xfId="3"/>
    <cellStyle name="ปกติ 2 3 2" xfId="1"/>
    <cellStyle name="ปกติ_ตัวชี้วัด 4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%20&#3648;&#3604;&#3639;&#3629;&#3609;\&#3648;&#3592;&#3657;&#3634;&#3616;&#3634;&#3614;\&#3626;&#3606;&#3634;&#3610;&#3633;&#3609;&#3623;&#3636;&#3592;&#3633;&#3618;\&#3649;&#3610;&#3610;&#3648;&#3585;&#3655;&#3610;&#3618;&#3640;&#3607;&#3608;&#3624;&#3634;&#3626;&#3605;&#3619;&#3660;&#3607;&#3637;&#3656;%202%20&#3611;&#3637;%202565%20&#3619;&#3632;&#3604;&#3633;&#3610;&#3617;&#3627;&#3634;&#3623;&#3636;&#3607;&#3618;&#3634;&#3621;&#3633;&#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 "/>
      <sheetName val="รายละเอียด 2.5.1 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9">
          <cell r="B19" t="str">
            <v>1 บทความวิจัยหรือบทความวิชาการที่นำเสนอระดับชาติ</v>
          </cell>
          <cell r="C19">
            <v>0.2</v>
          </cell>
        </row>
        <row r="20">
          <cell r="B20" t="str">
            <v>2 บทความวิจัยหรือบทความวิชาการที่นำเสนอระดับนานาชาติ</v>
          </cell>
          <cell r="C20">
            <v>0.4</v>
          </cell>
        </row>
        <row r="21">
          <cell r="B21" t="str">
            <v>3 ผลงานที่ได้รับการจดอนุสิทธิบัตร</v>
          </cell>
          <cell r="C21">
            <v>0.4</v>
          </cell>
        </row>
        <row r="22">
          <cell r="B22" t="str">
            <v>4 บทความวิจัยหรือบทความวิชาการที่ตีพิมพ์ในฐานข้อมูล TCI กลุ่มที่ 2</v>
          </cell>
          <cell r="C22">
            <v>0.6</v>
          </cell>
        </row>
        <row r="23">
          <cell r="B23" t="str">
            <v>5 บทความวิจัยหรือบทความวิชาการที่ตีพิมพ์ในฐานข้อมูล TCI กลุ่มที่ 1</v>
          </cell>
          <cell r="C23">
            <v>0.8</v>
          </cell>
        </row>
        <row r="24">
          <cell r="B24" t="str">
            <v>6 บทความวิจัยหรือบทความวิชาการที่ตีพิมพ์ในวารสารวิชาการระดับนานาชาติ ตามประกาศ ก.พ.อ.</v>
          </cell>
          <cell r="C24">
            <v>1</v>
          </cell>
        </row>
        <row r="25">
          <cell r="B25" t="str">
            <v>7 ผลงานได้รับการจดสิทธิบัตร</v>
          </cell>
          <cell r="C25">
            <v>1</v>
          </cell>
        </row>
        <row r="26">
          <cell r="B26" t="str">
            <v>8 ผลงานวิชาการรับใช้สังคมที่ได้รับการประเมินผ่านเกณฑ์การขอตำแหน่งทางวิชาการแล้ว</v>
          </cell>
          <cell r="C26">
            <v>1</v>
          </cell>
        </row>
        <row r="27">
          <cell r="B27" t="str">
            <v>9 ผลงานวิจัยที่หน่วยงานหรือองค์กรระดับชาติว่าจ้างให้ดำเนินการ</v>
          </cell>
          <cell r="C27">
            <v>1</v>
          </cell>
        </row>
        <row r="28">
          <cell r="B28" t="str">
            <v>10 ผลงานค้นพบพันธุ์พืช พันธุ์สัตว์ ที่ค้นพบใหม่และได้รับการจดทะเบียน</v>
          </cell>
          <cell r="C28">
            <v>1</v>
          </cell>
        </row>
        <row r="29">
          <cell r="B29" t="str">
            <v>11 ตำราหรือหนังสือ</v>
          </cell>
          <cell r="C29">
            <v>1</v>
          </cell>
        </row>
        <row r="30">
          <cell r="B30" t="str">
            <v>12 งานสร้างสรรค์ที่มีการเผยแพร่สู่สาธารณะในลักษณะใดลักษณะหนึ่ง หรือผ่านสื่อ</v>
          </cell>
          <cell r="C30">
            <v>0.2</v>
          </cell>
        </row>
        <row r="31">
          <cell r="B31" t="str">
            <v>13 งานสร้างสรรค์ที่ได้รับการเผยแพร่ในระดับสถาบัน</v>
          </cell>
          <cell r="C31">
            <v>0.4</v>
          </cell>
        </row>
        <row r="32">
          <cell r="B32" t="str">
            <v>14 งานสร้างสรรค์ที่ได้รับการเผยแพร่ในระดับชาติ</v>
          </cell>
          <cell r="C32">
            <v>0.6</v>
          </cell>
        </row>
        <row r="33">
          <cell r="B33" t="str">
            <v>15 งานสร้างสรรค์ที่ได้รับการเผยแพร่ในระดับความร่วมมือระหว่างประเทศ</v>
          </cell>
          <cell r="C33">
            <v>0.8</v>
          </cell>
        </row>
        <row r="34">
          <cell r="B34" t="str">
            <v>16 งานสร้างสรรค์ที่ได้รับการเผยแพร่ในระดับภูมิภาคอาเซียน/นานาชาติ</v>
          </cell>
          <cell r="C3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52"/>
  <sheetViews>
    <sheetView tabSelected="1" zoomScale="60" zoomScaleNormal="60" workbookViewId="0">
      <pane xSplit="3" ySplit="5" topLeftCell="G26" activePane="bottomRight" state="frozen"/>
      <selection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" defaultRowHeight="24" x14ac:dyDescent="0.2"/>
  <cols>
    <col min="1" max="1" width="9" style="6"/>
    <col min="2" max="2" width="9" style="186"/>
    <col min="3" max="3" width="22.75" style="186" customWidth="1"/>
    <col min="4" max="4" width="9" style="186"/>
    <col min="5" max="10" width="7.75" style="186" customWidth="1"/>
    <col min="11" max="16" width="8.25" style="186" customWidth="1"/>
    <col min="17" max="17" width="9.5" style="186" customWidth="1"/>
    <col min="18" max="18" width="15.75" style="186" bestFit="1" customWidth="1"/>
    <col min="19" max="19" width="12.25" style="186" customWidth="1"/>
    <col min="20" max="20" width="17.25" style="186" customWidth="1"/>
    <col min="21" max="21" width="20.625" style="186" customWidth="1"/>
    <col min="22" max="22" width="59.875" style="186" bestFit="1" customWidth="1"/>
    <col min="23" max="58" width="9" style="6"/>
    <col min="59" max="16384" width="9" style="186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</row>
    <row r="4" spans="1:28" ht="21" customHeight="1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7"/>
      <c r="Q4" s="28" t="s">
        <v>15</v>
      </c>
      <c r="R4" s="29" t="s">
        <v>16</v>
      </c>
      <c r="S4" s="23" t="s">
        <v>17</v>
      </c>
      <c r="T4" s="23" t="s">
        <v>18</v>
      </c>
      <c r="U4" s="30" t="s">
        <v>19</v>
      </c>
      <c r="V4" s="30" t="s">
        <v>20</v>
      </c>
    </row>
    <row r="5" spans="1:28" ht="21" customHeight="1" x14ac:dyDescent="0.2">
      <c r="A5" s="31"/>
      <c r="B5" s="32"/>
      <c r="C5" s="33"/>
      <c r="D5" s="34"/>
      <c r="E5" s="35">
        <v>0.2</v>
      </c>
      <c r="F5" s="35">
        <v>0.4</v>
      </c>
      <c r="G5" s="35">
        <v>0.6</v>
      </c>
      <c r="H5" s="35">
        <v>0.8</v>
      </c>
      <c r="I5" s="36">
        <v>1</v>
      </c>
      <c r="J5" s="36" t="s">
        <v>21</v>
      </c>
      <c r="K5" s="35">
        <v>0.2</v>
      </c>
      <c r="L5" s="35">
        <v>0.4</v>
      </c>
      <c r="M5" s="35">
        <v>0.6</v>
      </c>
      <c r="N5" s="35">
        <v>0.8</v>
      </c>
      <c r="O5" s="36">
        <v>1</v>
      </c>
      <c r="P5" s="36" t="s">
        <v>21</v>
      </c>
      <c r="Q5" s="37"/>
      <c r="R5" s="38"/>
      <c r="S5" s="34"/>
      <c r="T5" s="34"/>
      <c r="U5" s="30"/>
      <c r="V5" s="30"/>
    </row>
    <row r="6" spans="1:28" ht="23.25" customHeight="1" x14ac:dyDescent="0.2">
      <c r="A6" s="39" t="s">
        <v>22</v>
      </c>
      <c r="B6" s="40"/>
      <c r="C6" s="41"/>
      <c r="D6" s="42">
        <v>55</v>
      </c>
      <c r="E6" s="43">
        <f>SUM(E7:E17)</f>
        <v>112</v>
      </c>
      <c r="F6" s="43">
        <f>SUM(F7:F17)</f>
        <v>87</v>
      </c>
      <c r="G6" s="43">
        <f t="shared" ref="G6" si="0">SUM(G7:G17)</f>
        <v>82</v>
      </c>
      <c r="H6" s="43">
        <f>SUM(H7:H17)</f>
        <v>17</v>
      </c>
      <c r="I6" s="43">
        <f>SUM(I7:I17)</f>
        <v>130</v>
      </c>
      <c r="J6" s="43">
        <f>SUM(J7:J17)</f>
        <v>428</v>
      </c>
      <c r="K6" s="44">
        <f t="shared" ref="K6:O30" si="1">E6*K$5</f>
        <v>22.400000000000002</v>
      </c>
      <c r="L6" s="44">
        <f t="shared" si="1"/>
        <v>34.800000000000004</v>
      </c>
      <c r="M6" s="44">
        <f t="shared" si="1"/>
        <v>49.199999999999996</v>
      </c>
      <c r="N6" s="44">
        <f t="shared" si="1"/>
        <v>13.600000000000001</v>
      </c>
      <c r="O6" s="44">
        <f t="shared" si="1"/>
        <v>130</v>
      </c>
      <c r="P6" s="44">
        <f>SUM(K6:O6)</f>
        <v>250</v>
      </c>
      <c r="Q6" s="45">
        <f>SUM(Q7:Q17)</f>
        <v>613</v>
      </c>
      <c r="R6" s="46">
        <f>IFERROR(ROUND((P6/Q6)*100,2),0)</f>
        <v>40.78</v>
      </c>
      <c r="S6" s="47">
        <f>IF(R6=0,0,IF(R6="N/A",1,IF(R6&lt;=X$8,1,IF(R6=Y$8,2,IF(R6&lt;Y$8,(((R6-X$8)/AB$6)+1),IF(R6=Z$8,3,IF(R6&lt;Z$8,(((R6-Y$8)/AB$6)+2),IF(R6=AA$8,4,IF(R6&lt;AA$8,(((R6-Z$8)/AB$6)+3),IF(R6&gt;=AB$8,5,IF(R6&lt;AB$8,(((R6-AA$8)/AB$6)+4),0)))))))))))</f>
        <v>2.1560000000000001</v>
      </c>
      <c r="T6" s="48" t="str">
        <f>IF(S6=5,"ü","û")</f>
        <v>û</v>
      </c>
      <c r="U6" s="49"/>
      <c r="V6" s="49"/>
      <c r="W6" s="50"/>
      <c r="X6" s="51" t="s">
        <v>23</v>
      </c>
      <c r="Y6" s="51"/>
      <c r="Z6" s="51"/>
      <c r="AA6" s="51"/>
      <c r="AB6" s="52">
        <v>5</v>
      </c>
    </row>
    <row r="7" spans="1:28" ht="23.25" customHeight="1" x14ac:dyDescent="0.2">
      <c r="A7" s="53">
        <v>1</v>
      </c>
      <c r="B7" s="54" t="s">
        <v>24</v>
      </c>
      <c r="C7" s="55"/>
      <c r="D7" s="56">
        <v>55</v>
      </c>
      <c r="E7" s="57"/>
      <c r="F7" s="57">
        <v>2</v>
      </c>
      <c r="G7" s="57">
        <v>9</v>
      </c>
      <c r="H7" s="57">
        <v>1</v>
      </c>
      <c r="I7" s="57">
        <v>2</v>
      </c>
      <c r="J7" s="58">
        <f t="shared" ref="J7:J21" si="2">SUM(E7:I7)</f>
        <v>14</v>
      </c>
      <c r="K7" s="59">
        <f t="shared" si="1"/>
        <v>0</v>
      </c>
      <c r="L7" s="59">
        <f t="shared" si="1"/>
        <v>0.8</v>
      </c>
      <c r="M7" s="59">
        <f t="shared" si="1"/>
        <v>5.3999999999999995</v>
      </c>
      <c r="N7" s="59">
        <f t="shared" si="1"/>
        <v>0.8</v>
      </c>
      <c r="O7" s="59">
        <f t="shared" si="1"/>
        <v>2</v>
      </c>
      <c r="P7" s="59">
        <f>SUM(K7:O7)</f>
        <v>9</v>
      </c>
      <c r="Q7" s="60">
        <v>57</v>
      </c>
      <c r="R7" s="61">
        <f>IFERROR(ROUND((P7/Q7)*100,2),0)</f>
        <v>15.79</v>
      </c>
      <c r="S7" s="62">
        <f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63" t="str">
        <f>IF(S7=5,"ü","û")</f>
        <v>û</v>
      </c>
      <c r="U7" s="64">
        <v>12.83</v>
      </c>
      <c r="V7" s="65" t="s">
        <v>25</v>
      </c>
      <c r="X7" s="66" t="s">
        <v>26</v>
      </c>
      <c r="Y7" s="66" t="s">
        <v>27</v>
      </c>
      <c r="Z7" s="66" t="s">
        <v>28</v>
      </c>
      <c r="AA7" s="66" t="s">
        <v>29</v>
      </c>
      <c r="AB7" s="66" t="s">
        <v>30</v>
      </c>
    </row>
    <row r="8" spans="1:28" ht="23.25" customHeight="1" x14ac:dyDescent="0.2">
      <c r="A8" s="53">
        <v>2</v>
      </c>
      <c r="B8" s="54" t="s">
        <v>31</v>
      </c>
      <c r="C8" s="55"/>
      <c r="D8" s="56">
        <v>55</v>
      </c>
      <c r="E8" s="57">
        <v>6</v>
      </c>
      <c r="F8" s="57">
        <v>8</v>
      </c>
      <c r="G8" s="57">
        <v>3</v>
      </c>
      <c r="H8" s="57">
        <v>2</v>
      </c>
      <c r="I8" s="57">
        <v>5</v>
      </c>
      <c r="J8" s="58">
        <f t="shared" si="2"/>
        <v>24</v>
      </c>
      <c r="K8" s="59">
        <f t="shared" si="1"/>
        <v>1.2000000000000002</v>
      </c>
      <c r="L8" s="59">
        <f t="shared" si="1"/>
        <v>3.2</v>
      </c>
      <c r="M8" s="59">
        <f t="shared" si="1"/>
        <v>1.7999999999999998</v>
      </c>
      <c r="N8" s="59">
        <f t="shared" si="1"/>
        <v>1.6</v>
      </c>
      <c r="O8" s="59">
        <f t="shared" si="1"/>
        <v>5</v>
      </c>
      <c r="P8" s="59">
        <f>SUM(K8:O8)</f>
        <v>12.8</v>
      </c>
      <c r="Q8" s="60">
        <v>51</v>
      </c>
      <c r="R8" s="61">
        <f t="shared" ref="R8:R17" si="3">IFERROR(ROUND((P8/Q8)*100,2),0)</f>
        <v>25.1</v>
      </c>
      <c r="S8" s="62">
        <f t="shared" ref="S8:S17" si="4">IF(R8=0,0,IF(R8="N/A",1,IF(R8&lt;=X$8,1,IF(R8=Y$8,2,IF(R8&lt;Y$8,(((R8-X$8)/AB$6)+1),IF(R8=Z$8,3,IF(R8&lt;Z$8,(((R8-Y$8)/AB$6)+2),IF(R8=AA$8,4,IF(R8&lt;AA$8,(((R8-Z$8)/AB$6)+3),IF(R8&gt;=AB$8,5,IF(R8&lt;AB$8,(((R8-AA$8)/AB$6)+4),0)))))))))))</f>
        <v>1</v>
      </c>
      <c r="T8" s="63" t="str">
        <f t="shared" ref="T8:T17" si="5">IF(S8=5,"ü","û")</f>
        <v>û</v>
      </c>
      <c r="U8" s="64">
        <v>13.73</v>
      </c>
      <c r="V8" s="65" t="s">
        <v>25</v>
      </c>
      <c r="X8" s="67">
        <v>35</v>
      </c>
      <c r="Y8" s="67">
        <v>40</v>
      </c>
      <c r="Z8" s="67">
        <v>45</v>
      </c>
      <c r="AA8" s="67">
        <v>50</v>
      </c>
      <c r="AB8" s="67">
        <v>55</v>
      </c>
    </row>
    <row r="9" spans="1:28" ht="23.25" customHeight="1" x14ac:dyDescent="0.2">
      <c r="A9" s="53">
        <v>3</v>
      </c>
      <c r="B9" s="54" t="s">
        <v>32</v>
      </c>
      <c r="C9" s="55"/>
      <c r="D9" s="56">
        <v>55</v>
      </c>
      <c r="E9" s="57">
        <v>1</v>
      </c>
      <c r="F9" s="57">
        <v>2</v>
      </c>
      <c r="G9" s="57"/>
      <c r="H9" s="57">
        <v>1</v>
      </c>
      <c r="I9" s="57">
        <v>10</v>
      </c>
      <c r="J9" s="58">
        <f t="shared" si="2"/>
        <v>14</v>
      </c>
      <c r="K9" s="59">
        <f t="shared" si="1"/>
        <v>0.2</v>
      </c>
      <c r="L9" s="59">
        <f t="shared" si="1"/>
        <v>0.8</v>
      </c>
      <c r="M9" s="59">
        <f t="shared" si="1"/>
        <v>0</v>
      </c>
      <c r="N9" s="59">
        <f t="shared" si="1"/>
        <v>0.8</v>
      </c>
      <c r="O9" s="59">
        <f t="shared" si="1"/>
        <v>10</v>
      </c>
      <c r="P9" s="59">
        <f>SUM(K9:O9)</f>
        <v>11.8</v>
      </c>
      <c r="Q9" s="60">
        <v>55</v>
      </c>
      <c r="R9" s="61">
        <f t="shared" si="3"/>
        <v>21.45</v>
      </c>
      <c r="S9" s="62">
        <f t="shared" si="4"/>
        <v>1</v>
      </c>
      <c r="T9" s="63" t="str">
        <f t="shared" si="5"/>
        <v>û</v>
      </c>
      <c r="U9" s="64">
        <v>5.45</v>
      </c>
      <c r="V9" s="65" t="s">
        <v>25</v>
      </c>
    </row>
    <row r="10" spans="1:28" ht="23.25" customHeight="1" x14ac:dyDescent="0.2">
      <c r="A10" s="53">
        <v>4</v>
      </c>
      <c r="B10" s="68" t="s">
        <v>33</v>
      </c>
      <c r="C10" s="69"/>
      <c r="D10" s="56">
        <v>55</v>
      </c>
      <c r="E10" s="57"/>
      <c r="F10" s="57">
        <v>9</v>
      </c>
      <c r="G10" s="57">
        <v>9</v>
      </c>
      <c r="H10" s="57">
        <v>1</v>
      </c>
      <c r="I10" s="57">
        <v>45</v>
      </c>
      <c r="J10" s="58">
        <f t="shared" si="2"/>
        <v>64</v>
      </c>
      <c r="K10" s="59">
        <f t="shared" si="1"/>
        <v>0</v>
      </c>
      <c r="L10" s="59">
        <f t="shared" si="1"/>
        <v>3.6</v>
      </c>
      <c r="M10" s="59">
        <f t="shared" si="1"/>
        <v>5.3999999999999995</v>
      </c>
      <c r="N10" s="59">
        <f t="shared" si="1"/>
        <v>0.8</v>
      </c>
      <c r="O10" s="59">
        <f t="shared" si="1"/>
        <v>45</v>
      </c>
      <c r="P10" s="59">
        <f>SUM(K10:O10)</f>
        <v>54.8</v>
      </c>
      <c r="Q10" s="60">
        <v>47</v>
      </c>
      <c r="R10" s="61">
        <f t="shared" si="3"/>
        <v>116.6</v>
      </c>
      <c r="S10" s="62">
        <f t="shared" si="4"/>
        <v>5</v>
      </c>
      <c r="T10" s="63" t="str">
        <f t="shared" si="5"/>
        <v>ü</v>
      </c>
      <c r="U10" s="64">
        <v>66.38</v>
      </c>
      <c r="V10" s="65" t="s">
        <v>25</v>
      </c>
    </row>
    <row r="11" spans="1:28" ht="23.25" customHeight="1" x14ac:dyDescent="0.2">
      <c r="A11" s="53">
        <v>5</v>
      </c>
      <c r="B11" s="68" t="s">
        <v>34</v>
      </c>
      <c r="C11" s="69"/>
      <c r="D11" s="56">
        <v>55</v>
      </c>
      <c r="E11" s="57">
        <v>11</v>
      </c>
      <c r="F11" s="57">
        <v>24</v>
      </c>
      <c r="G11" s="57">
        <v>14</v>
      </c>
      <c r="H11" s="57"/>
      <c r="I11" s="57">
        <v>25</v>
      </c>
      <c r="J11" s="58">
        <f t="shared" si="2"/>
        <v>74</v>
      </c>
      <c r="K11" s="59">
        <f t="shared" si="1"/>
        <v>2.2000000000000002</v>
      </c>
      <c r="L11" s="59">
        <f t="shared" si="1"/>
        <v>9.6000000000000014</v>
      </c>
      <c r="M11" s="59">
        <f t="shared" si="1"/>
        <v>8.4</v>
      </c>
      <c r="N11" s="59">
        <f t="shared" si="1"/>
        <v>0</v>
      </c>
      <c r="O11" s="59">
        <f t="shared" si="1"/>
        <v>25</v>
      </c>
      <c r="P11" s="59">
        <f t="shared" ref="P11:P30" si="6">SUM(K11:O11)</f>
        <v>45.2</v>
      </c>
      <c r="Q11" s="60">
        <v>93</v>
      </c>
      <c r="R11" s="61">
        <f t="shared" si="3"/>
        <v>48.6</v>
      </c>
      <c r="S11" s="62">
        <f t="shared" si="4"/>
        <v>3.72</v>
      </c>
      <c r="T11" s="63" t="str">
        <f t="shared" si="5"/>
        <v>û</v>
      </c>
      <c r="U11" s="64">
        <v>19.14</v>
      </c>
      <c r="V11" s="65" t="s">
        <v>25</v>
      </c>
    </row>
    <row r="12" spans="1:28" ht="23.25" customHeight="1" x14ac:dyDescent="0.2">
      <c r="A12" s="53">
        <v>6</v>
      </c>
      <c r="B12" s="68" t="s">
        <v>35</v>
      </c>
      <c r="C12" s="69"/>
      <c r="D12" s="56">
        <v>55</v>
      </c>
      <c r="E12" s="57">
        <v>63</v>
      </c>
      <c r="F12" s="57">
        <v>35</v>
      </c>
      <c r="G12" s="57">
        <v>16</v>
      </c>
      <c r="H12" s="57">
        <v>2</v>
      </c>
      <c r="I12" s="57">
        <v>20</v>
      </c>
      <c r="J12" s="58">
        <f t="shared" si="2"/>
        <v>136</v>
      </c>
      <c r="K12" s="59">
        <f t="shared" si="1"/>
        <v>12.600000000000001</v>
      </c>
      <c r="L12" s="59">
        <f t="shared" si="1"/>
        <v>14</v>
      </c>
      <c r="M12" s="59">
        <f t="shared" si="1"/>
        <v>9.6</v>
      </c>
      <c r="N12" s="59">
        <f t="shared" si="1"/>
        <v>1.6</v>
      </c>
      <c r="O12" s="59">
        <f t="shared" si="1"/>
        <v>20</v>
      </c>
      <c r="P12" s="59">
        <f>SUM(K12:O12)</f>
        <v>57.800000000000004</v>
      </c>
      <c r="Q12" s="60">
        <v>55</v>
      </c>
      <c r="R12" s="61">
        <f t="shared" si="3"/>
        <v>105.09</v>
      </c>
      <c r="S12" s="62">
        <f t="shared" si="4"/>
        <v>5</v>
      </c>
      <c r="T12" s="63" t="str">
        <f t="shared" si="5"/>
        <v>ü</v>
      </c>
      <c r="U12" s="64">
        <v>105.82</v>
      </c>
      <c r="V12" s="65" t="s">
        <v>36</v>
      </c>
    </row>
    <row r="13" spans="1:28" ht="23.25" customHeight="1" x14ac:dyDescent="0.2">
      <c r="A13" s="53">
        <v>7</v>
      </c>
      <c r="B13" s="68" t="s">
        <v>37</v>
      </c>
      <c r="C13" s="69"/>
      <c r="D13" s="56">
        <v>55</v>
      </c>
      <c r="E13" s="57">
        <v>13</v>
      </c>
      <c r="F13" s="57">
        <v>2</v>
      </c>
      <c r="G13" s="57">
        <v>13</v>
      </c>
      <c r="H13" s="57">
        <v>2</v>
      </c>
      <c r="I13" s="57">
        <v>3</v>
      </c>
      <c r="J13" s="58">
        <f t="shared" si="2"/>
        <v>33</v>
      </c>
      <c r="K13" s="59">
        <f t="shared" si="1"/>
        <v>2.6</v>
      </c>
      <c r="L13" s="59">
        <f t="shared" si="1"/>
        <v>0.8</v>
      </c>
      <c r="M13" s="59">
        <f t="shared" si="1"/>
        <v>7.8</v>
      </c>
      <c r="N13" s="59">
        <f t="shared" si="1"/>
        <v>1.6</v>
      </c>
      <c r="O13" s="59">
        <f t="shared" si="1"/>
        <v>3</v>
      </c>
      <c r="P13" s="59">
        <f t="shared" si="6"/>
        <v>15.799999999999999</v>
      </c>
      <c r="Q13" s="60">
        <v>59</v>
      </c>
      <c r="R13" s="61">
        <f t="shared" si="3"/>
        <v>26.78</v>
      </c>
      <c r="S13" s="62">
        <f t="shared" si="4"/>
        <v>1</v>
      </c>
      <c r="T13" s="63" t="str">
        <f t="shared" si="5"/>
        <v>û</v>
      </c>
      <c r="U13" s="64">
        <v>15.25</v>
      </c>
      <c r="V13" s="65" t="s">
        <v>25</v>
      </c>
    </row>
    <row r="14" spans="1:28" ht="23.25" customHeight="1" x14ac:dyDescent="0.2">
      <c r="A14" s="53">
        <v>8</v>
      </c>
      <c r="B14" s="68" t="s">
        <v>38</v>
      </c>
      <c r="C14" s="69"/>
      <c r="D14" s="56">
        <v>55</v>
      </c>
      <c r="E14" s="57">
        <v>5</v>
      </c>
      <c r="F14" s="57"/>
      <c r="G14" s="57">
        <v>3</v>
      </c>
      <c r="H14" s="57"/>
      <c r="I14" s="57">
        <v>11</v>
      </c>
      <c r="J14" s="58">
        <f t="shared" si="2"/>
        <v>19</v>
      </c>
      <c r="K14" s="59">
        <f t="shared" si="1"/>
        <v>1</v>
      </c>
      <c r="L14" s="59">
        <f t="shared" si="1"/>
        <v>0</v>
      </c>
      <c r="M14" s="59">
        <f t="shared" si="1"/>
        <v>1.7999999999999998</v>
      </c>
      <c r="N14" s="59">
        <f t="shared" si="1"/>
        <v>0</v>
      </c>
      <c r="O14" s="59">
        <f t="shared" si="1"/>
        <v>11</v>
      </c>
      <c r="P14" s="59">
        <f t="shared" si="6"/>
        <v>13.8</v>
      </c>
      <c r="Q14" s="60">
        <v>68</v>
      </c>
      <c r="R14" s="61">
        <f t="shared" si="3"/>
        <v>20.29</v>
      </c>
      <c r="S14" s="62">
        <f>IF(R14=0,0,IF(R14="N/A",1,IF(R14&lt;=X$8,1,IF(R14=Y$8,2,IF(R14&lt;Y$8,(((R14-X$8)/AB$6)+1),IF(R14=Z$8,3,IF(R14&lt;Z$8,(((R14-Y$8)/AB$6)+2),IF(R14=AA$8,4,IF(R14&lt;AA$8,(((R14-Z$8)/AB$6)+3),IF(R14&gt;=AB$8,5,IF(R14&lt;AB$8,(((R14-AA$8)/AB$6)+4),0)))))))))))</f>
        <v>1</v>
      </c>
      <c r="T14" s="63" t="str">
        <f t="shared" si="5"/>
        <v>û</v>
      </c>
      <c r="U14" s="64">
        <v>18.82</v>
      </c>
      <c r="V14" s="65" t="s">
        <v>25</v>
      </c>
    </row>
    <row r="15" spans="1:28" ht="23.25" customHeight="1" x14ac:dyDescent="0.2">
      <c r="A15" s="53">
        <v>9</v>
      </c>
      <c r="B15" s="68" t="s">
        <v>39</v>
      </c>
      <c r="C15" s="69"/>
      <c r="D15" s="56">
        <v>55</v>
      </c>
      <c r="E15" s="57"/>
      <c r="F15" s="57"/>
      <c r="G15" s="57">
        <v>4</v>
      </c>
      <c r="H15" s="57">
        <v>3</v>
      </c>
      <c r="I15" s="57">
        <v>2</v>
      </c>
      <c r="J15" s="58">
        <f t="shared" si="2"/>
        <v>9</v>
      </c>
      <c r="K15" s="59">
        <f t="shared" si="1"/>
        <v>0</v>
      </c>
      <c r="L15" s="59">
        <f t="shared" si="1"/>
        <v>0</v>
      </c>
      <c r="M15" s="59">
        <f t="shared" si="1"/>
        <v>2.4</v>
      </c>
      <c r="N15" s="59">
        <f t="shared" si="1"/>
        <v>2.4000000000000004</v>
      </c>
      <c r="O15" s="59">
        <f t="shared" si="1"/>
        <v>2</v>
      </c>
      <c r="P15" s="59">
        <f t="shared" si="6"/>
        <v>6.8000000000000007</v>
      </c>
      <c r="Q15" s="60">
        <v>44</v>
      </c>
      <c r="R15" s="61">
        <f>IFERROR(ROUND((P15/Q15)*100,2),0)</f>
        <v>15.45</v>
      </c>
      <c r="S15" s="62">
        <f t="shared" si="4"/>
        <v>1</v>
      </c>
      <c r="T15" s="63" t="str">
        <f t="shared" si="5"/>
        <v>û</v>
      </c>
      <c r="U15" s="64">
        <v>11.36</v>
      </c>
      <c r="V15" s="65" t="s">
        <v>25</v>
      </c>
    </row>
    <row r="16" spans="1:28" ht="23.25" customHeight="1" x14ac:dyDescent="0.2">
      <c r="A16" s="53">
        <v>10</v>
      </c>
      <c r="B16" s="68" t="s">
        <v>40</v>
      </c>
      <c r="C16" s="69"/>
      <c r="D16" s="56">
        <v>55</v>
      </c>
      <c r="E16" s="57">
        <v>13</v>
      </c>
      <c r="F16" s="57">
        <v>5</v>
      </c>
      <c r="G16" s="57">
        <v>11</v>
      </c>
      <c r="H16" s="70">
        <v>5</v>
      </c>
      <c r="I16" s="70">
        <v>7</v>
      </c>
      <c r="J16" s="58">
        <f t="shared" si="2"/>
        <v>41</v>
      </c>
      <c r="K16" s="59">
        <f t="shared" si="1"/>
        <v>2.6</v>
      </c>
      <c r="L16" s="59">
        <f t="shared" si="1"/>
        <v>2</v>
      </c>
      <c r="M16" s="59">
        <f t="shared" si="1"/>
        <v>6.6</v>
      </c>
      <c r="N16" s="59">
        <f t="shared" si="1"/>
        <v>4</v>
      </c>
      <c r="O16" s="59">
        <f t="shared" si="1"/>
        <v>7</v>
      </c>
      <c r="P16" s="59">
        <f t="shared" si="6"/>
        <v>22.2</v>
      </c>
      <c r="Q16" s="71">
        <v>63</v>
      </c>
      <c r="R16" s="61">
        <f t="shared" si="3"/>
        <v>35.24</v>
      </c>
      <c r="S16" s="62">
        <f t="shared" si="4"/>
        <v>1.0480000000000005</v>
      </c>
      <c r="T16" s="63" t="str">
        <f t="shared" si="5"/>
        <v>û</v>
      </c>
      <c r="U16" s="64">
        <v>25.43</v>
      </c>
      <c r="V16" s="65" t="s">
        <v>25</v>
      </c>
    </row>
    <row r="17" spans="1:22" ht="23.25" customHeight="1" x14ac:dyDescent="0.2">
      <c r="A17" s="72">
        <v>11</v>
      </c>
      <c r="B17" s="68" t="s">
        <v>41</v>
      </c>
      <c r="C17" s="69"/>
      <c r="D17" s="56">
        <v>55</v>
      </c>
      <c r="E17" s="73"/>
      <c r="F17" s="73"/>
      <c r="G17" s="73"/>
      <c r="H17" s="73"/>
      <c r="I17" s="73"/>
      <c r="J17" s="74">
        <f>SUM(E17:I17)</f>
        <v>0</v>
      </c>
      <c r="K17" s="75">
        <f>E17*K$5</f>
        <v>0</v>
      </c>
      <c r="L17" s="75">
        <f t="shared" si="1"/>
        <v>0</v>
      </c>
      <c r="M17" s="75">
        <f t="shared" si="1"/>
        <v>0</v>
      </c>
      <c r="N17" s="75">
        <f t="shared" si="1"/>
        <v>0</v>
      </c>
      <c r="O17" s="75">
        <f t="shared" si="1"/>
        <v>0</v>
      </c>
      <c r="P17" s="75">
        <f t="shared" si="6"/>
        <v>0</v>
      </c>
      <c r="Q17" s="76">
        <v>21</v>
      </c>
      <c r="R17" s="61">
        <f t="shared" si="3"/>
        <v>0</v>
      </c>
      <c r="S17" s="62">
        <f t="shared" si="4"/>
        <v>0</v>
      </c>
      <c r="T17" s="63" t="str">
        <f t="shared" si="5"/>
        <v>û</v>
      </c>
      <c r="U17" s="61">
        <v>0</v>
      </c>
      <c r="V17" s="65" t="s">
        <v>42</v>
      </c>
    </row>
    <row r="18" spans="1:22" ht="23.25" customHeight="1" x14ac:dyDescent="0.55000000000000004">
      <c r="A18" s="77"/>
      <c r="B18" s="78" t="s">
        <v>43</v>
      </c>
      <c r="C18" s="79"/>
      <c r="D18" s="80"/>
      <c r="E18" s="73"/>
      <c r="F18" s="73"/>
      <c r="G18" s="73"/>
      <c r="H18" s="81"/>
      <c r="I18" s="81"/>
      <c r="J18" s="74">
        <f>SUM(E18:I18)</f>
        <v>0</v>
      </c>
      <c r="K18" s="75">
        <f>E18*K$5</f>
        <v>0</v>
      </c>
      <c r="L18" s="75">
        <f>F18*L$5</f>
        <v>0</v>
      </c>
      <c r="M18" s="75">
        <f t="shared" si="1"/>
        <v>0</v>
      </c>
      <c r="N18" s="75">
        <f t="shared" si="1"/>
        <v>0</v>
      </c>
      <c r="O18" s="75">
        <f t="shared" si="1"/>
        <v>0</v>
      </c>
      <c r="P18" s="75">
        <f>SUM(K18:O18)</f>
        <v>0</v>
      </c>
      <c r="Q18" s="82"/>
      <c r="R18" s="83"/>
      <c r="S18" s="84"/>
      <c r="T18" s="85"/>
      <c r="U18" s="86"/>
      <c r="V18" s="86"/>
    </row>
    <row r="19" spans="1:22" ht="23.25" customHeight="1" x14ac:dyDescent="0.55000000000000004">
      <c r="B19" s="78" t="s">
        <v>44</v>
      </c>
      <c r="C19" s="79"/>
      <c r="D19" s="87"/>
      <c r="E19" s="73"/>
      <c r="F19" s="73"/>
      <c r="G19" s="73"/>
      <c r="H19" s="81"/>
      <c r="I19" s="81"/>
      <c r="J19" s="74">
        <f>SUM(E19:I19)</f>
        <v>0</v>
      </c>
      <c r="K19" s="75">
        <f>E19*K$5</f>
        <v>0</v>
      </c>
      <c r="L19" s="75">
        <f>F19*L$5</f>
        <v>0</v>
      </c>
      <c r="M19" s="75">
        <f t="shared" si="1"/>
        <v>0</v>
      </c>
      <c r="N19" s="75">
        <f t="shared" si="1"/>
        <v>0</v>
      </c>
      <c r="O19" s="75">
        <f t="shared" si="1"/>
        <v>0</v>
      </c>
      <c r="P19" s="75">
        <f>SUM(K19:O19)</f>
        <v>0</v>
      </c>
      <c r="Q19" s="82"/>
      <c r="R19" s="83"/>
      <c r="S19" s="84"/>
      <c r="T19" s="85"/>
      <c r="U19" s="86"/>
      <c r="V19" s="86"/>
    </row>
    <row r="20" spans="1:22" ht="23.25" customHeight="1" x14ac:dyDescent="0.55000000000000004">
      <c r="B20" s="78" t="s">
        <v>45</v>
      </c>
      <c r="C20" s="79"/>
      <c r="D20" s="87"/>
      <c r="E20" s="73"/>
      <c r="F20" s="73"/>
      <c r="G20" s="73"/>
      <c r="H20" s="81"/>
      <c r="I20" s="81"/>
      <c r="J20" s="74">
        <f t="shared" si="2"/>
        <v>0</v>
      </c>
      <c r="K20" s="75">
        <f t="shared" si="1"/>
        <v>0</v>
      </c>
      <c r="L20" s="75">
        <f t="shared" si="1"/>
        <v>0</v>
      </c>
      <c r="M20" s="75">
        <f t="shared" si="1"/>
        <v>0</v>
      </c>
      <c r="N20" s="75">
        <f t="shared" si="1"/>
        <v>0</v>
      </c>
      <c r="O20" s="75">
        <f t="shared" si="1"/>
        <v>0</v>
      </c>
      <c r="P20" s="75">
        <f t="shared" si="6"/>
        <v>0</v>
      </c>
      <c r="Q20" s="82"/>
      <c r="R20" s="83"/>
      <c r="S20" s="84"/>
      <c r="T20" s="85"/>
      <c r="U20" s="86"/>
      <c r="V20" s="86"/>
    </row>
    <row r="21" spans="1:22" ht="23.25" customHeight="1" x14ac:dyDescent="0.55000000000000004">
      <c r="B21" s="78" t="s">
        <v>46</v>
      </c>
      <c r="C21" s="79"/>
      <c r="D21" s="87"/>
      <c r="E21" s="73"/>
      <c r="F21" s="73"/>
      <c r="G21" s="73"/>
      <c r="H21" s="81"/>
      <c r="I21" s="81"/>
      <c r="J21" s="74">
        <f t="shared" si="2"/>
        <v>0</v>
      </c>
      <c r="K21" s="75">
        <f t="shared" si="1"/>
        <v>0</v>
      </c>
      <c r="L21" s="75">
        <f t="shared" si="1"/>
        <v>0</v>
      </c>
      <c r="M21" s="75">
        <f t="shared" si="1"/>
        <v>0</v>
      </c>
      <c r="N21" s="75">
        <f t="shared" si="1"/>
        <v>0</v>
      </c>
      <c r="O21" s="75">
        <f t="shared" si="1"/>
        <v>0</v>
      </c>
      <c r="P21" s="75">
        <f t="shared" si="6"/>
        <v>0</v>
      </c>
      <c r="Q21" s="82"/>
      <c r="R21" s="83"/>
      <c r="S21" s="84"/>
      <c r="T21" s="85"/>
      <c r="U21" s="86"/>
      <c r="V21" s="86"/>
    </row>
    <row r="22" spans="1:22" ht="23.25" customHeight="1" x14ac:dyDescent="0.2">
      <c r="A22" s="88" t="s">
        <v>47</v>
      </c>
      <c r="B22" s="89"/>
      <c r="C22" s="90"/>
      <c r="D22" s="42">
        <v>55</v>
      </c>
      <c r="E22" s="43">
        <f t="shared" ref="E22:I22" si="7">SUM(E23:E26)</f>
        <v>8</v>
      </c>
      <c r="F22" s="43">
        <f t="shared" si="7"/>
        <v>4</v>
      </c>
      <c r="G22" s="43">
        <f t="shared" si="7"/>
        <v>8</v>
      </c>
      <c r="H22" s="43">
        <f t="shared" si="7"/>
        <v>0</v>
      </c>
      <c r="I22" s="43">
        <f t="shared" si="7"/>
        <v>49</v>
      </c>
      <c r="J22" s="43">
        <f>SUM(J23:J26)</f>
        <v>69</v>
      </c>
      <c r="K22" s="44">
        <f t="shared" si="1"/>
        <v>1.6</v>
      </c>
      <c r="L22" s="44">
        <f t="shared" si="1"/>
        <v>1.6</v>
      </c>
      <c r="M22" s="44">
        <f t="shared" si="1"/>
        <v>4.8</v>
      </c>
      <c r="N22" s="44">
        <f t="shared" si="1"/>
        <v>0</v>
      </c>
      <c r="O22" s="44">
        <f t="shared" si="1"/>
        <v>49</v>
      </c>
      <c r="P22" s="44">
        <f t="shared" si="6"/>
        <v>57</v>
      </c>
      <c r="Q22" s="91">
        <f>SUM(Q23:Q26)</f>
        <v>182</v>
      </c>
      <c r="R22" s="46">
        <f>IFERROR(ROUND((P22/Q22)*100,2),0)</f>
        <v>31.32</v>
      </c>
      <c r="S22" s="47">
        <f>IF(R22=0,0,IF(R22="N/A",1,IF(R22&lt;=X$8,1,IF(R22=Y$8,2,IF(R22&lt;Y$8,(((R22-X$8)/AB$6)+1),IF(R22=Z$8,3,IF(R22&lt;Z$8,(((R22-Y$8)/AB$6)+2),IF(R22=AA$8,4,IF(R22&lt;AA$8,(((R22-Z$8)/AB$6)+3),IF(R22&gt;=AB$8,5,IF(R22&lt;AB$8,(((R22-AA$8)/AB$6)+4),0)))))))))))</f>
        <v>1</v>
      </c>
      <c r="T22" s="48" t="str">
        <f>IF(S22=5,"ü","û")</f>
        <v>û</v>
      </c>
      <c r="U22" s="49"/>
      <c r="V22" s="49"/>
    </row>
    <row r="23" spans="1:22" ht="23.25" customHeight="1" x14ac:dyDescent="0.55000000000000004">
      <c r="A23" s="53">
        <v>1</v>
      </c>
      <c r="B23" s="68" t="s">
        <v>48</v>
      </c>
      <c r="C23" s="69"/>
      <c r="D23" s="56">
        <v>55</v>
      </c>
      <c r="E23" s="70">
        <v>2</v>
      </c>
      <c r="F23" s="70"/>
      <c r="G23" s="70">
        <v>1</v>
      </c>
      <c r="H23" s="70"/>
      <c r="I23" s="70">
        <v>1</v>
      </c>
      <c r="J23" s="92">
        <f>SUM(E23:I23)</f>
        <v>4</v>
      </c>
      <c r="K23" s="93">
        <f t="shared" si="1"/>
        <v>0.4</v>
      </c>
      <c r="L23" s="93">
        <f t="shared" si="1"/>
        <v>0</v>
      </c>
      <c r="M23" s="93">
        <f t="shared" si="1"/>
        <v>0.6</v>
      </c>
      <c r="N23" s="93">
        <f t="shared" si="1"/>
        <v>0</v>
      </c>
      <c r="O23" s="93">
        <f t="shared" si="1"/>
        <v>1</v>
      </c>
      <c r="P23" s="93">
        <f t="shared" si="6"/>
        <v>2</v>
      </c>
      <c r="Q23" s="94">
        <v>7</v>
      </c>
      <c r="R23" s="61">
        <f>IFERROR(ROUND((P23/Q23)*100,2),0)</f>
        <v>28.57</v>
      </c>
      <c r="S23" s="62">
        <f>IF(R23=0,0,IF(R23="N/A",1,IF(R23&lt;=X$8,1,IF(R23=Y$8,2,IF(R23&lt;Y$8,(((R23-X$8)/AB$6)+1),IF(R23=Z$8,3,IF(R23&lt;Z$8,(((R23-Y$8)/AB$6)+2),IF(R23=AA$8,4,IF(R23&lt;AA$8,(((R23-Z$8)/AB$6)+3),IF(R23&gt;=AB$8,5,IF(R23&lt;AB$8,(((R23-AA$8)/AB$6)+4),0)))))))))))</f>
        <v>1</v>
      </c>
      <c r="T23" s="63" t="str">
        <f t="shared" ref="T23:T26" si="8">IF(S23=5,"ü","û")</f>
        <v>û</v>
      </c>
      <c r="U23" s="95"/>
      <c r="V23" s="65"/>
    </row>
    <row r="24" spans="1:22" ht="23.25" customHeight="1" x14ac:dyDescent="0.55000000000000004">
      <c r="A24" s="53">
        <v>2</v>
      </c>
      <c r="B24" s="68" t="s">
        <v>49</v>
      </c>
      <c r="C24" s="69"/>
      <c r="D24" s="56">
        <v>55</v>
      </c>
      <c r="E24" s="70">
        <v>1</v>
      </c>
      <c r="F24" s="70"/>
      <c r="G24" s="57">
        <v>2</v>
      </c>
      <c r="H24" s="57"/>
      <c r="I24" s="57">
        <v>33</v>
      </c>
      <c r="J24" s="92">
        <f>SUM(E24:I24)</f>
        <v>36</v>
      </c>
      <c r="K24" s="59">
        <f t="shared" si="1"/>
        <v>0.2</v>
      </c>
      <c r="L24" s="59">
        <f t="shared" si="1"/>
        <v>0</v>
      </c>
      <c r="M24" s="59">
        <f t="shared" si="1"/>
        <v>1.2</v>
      </c>
      <c r="N24" s="59">
        <f t="shared" si="1"/>
        <v>0</v>
      </c>
      <c r="O24" s="59">
        <f t="shared" si="1"/>
        <v>33</v>
      </c>
      <c r="P24" s="59">
        <f t="shared" si="6"/>
        <v>34.4</v>
      </c>
      <c r="Q24" s="96">
        <v>108</v>
      </c>
      <c r="R24" s="61">
        <f t="shared" ref="R24:R26" si="9">IFERROR(ROUND((P24/Q24)*100,2),0)</f>
        <v>31.85</v>
      </c>
      <c r="S24" s="62">
        <f t="shared" ref="S24:S26" si="10">IF(R24=0,0,IF(R24="N/A",1,IF(R24&lt;=X$8,1,IF(R24=Y$8,2,IF(R24&lt;Y$8,(((R24-X$8)/AB$6)+1),IF(R24=Z$8,3,IF(R24&lt;Z$8,(((R24-Y$8)/AB$6)+2),IF(R24=AA$8,4,IF(R24&lt;AA$8,(((R24-Z$8)/AB$6)+3),IF(R24&gt;=AB$8,5,IF(R24&lt;AB$8,(((R24-AA$8)/AB$6)+4),0)))))))))))</f>
        <v>1</v>
      </c>
      <c r="T24" s="63" t="str">
        <f t="shared" si="8"/>
        <v>û</v>
      </c>
      <c r="U24" s="61">
        <v>25</v>
      </c>
      <c r="V24" s="65" t="s">
        <v>25</v>
      </c>
    </row>
    <row r="25" spans="1:22" ht="23.25" customHeight="1" x14ac:dyDescent="0.55000000000000004">
      <c r="A25" s="53">
        <v>3</v>
      </c>
      <c r="B25" s="68" t="s">
        <v>50</v>
      </c>
      <c r="C25" s="69"/>
      <c r="D25" s="56">
        <v>55</v>
      </c>
      <c r="E25" s="70">
        <v>5</v>
      </c>
      <c r="F25" s="70">
        <v>4</v>
      </c>
      <c r="G25" s="70">
        <v>5</v>
      </c>
      <c r="H25" s="70"/>
      <c r="I25" s="57">
        <v>13</v>
      </c>
      <c r="J25" s="92">
        <f>SUM(E25:I25)</f>
        <v>27</v>
      </c>
      <c r="K25" s="59">
        <f t="shared" si="1"/>
        <v>1</v>
      </c>
      <c r="L25" s="59">
        <f t="shared" si="1"/>
        <v>1.6</v>
      </c>
      <c r="M25" s="59">
        <f t="shared" si="1"/>
        <v>3</v>
      </c>
      <c r="N25" s="59">
        <f t="shared" si="1"/>
        <v>0</v>
      </c>
      <c r="O25" s="59">
        <f t="shared" si="1"/>
        <v>13</v>
      </c>
      <c r="P25" s="59">
        <f t="shared" si="6"/>
        <v>18.600000000000001</v>
      </c>
      <c r="Q25" s="96">
        <v>55</v>
      </c>
      <c r="R25" s="61">
        <f t="shared" si="9"/>
        <v>33.82</v>
      </c>
      <c r="S25" s="62">
        <f>IF(R25=0,0,IF(R25="N/A",1,IF(R25&lt;=X$8,1,IF(R25=Y$8,2,IF(R25&lt;Y$8,(((R25-X$8)/AB$6)+1),IF(R25=Z$8,3,IF(R25&lt;Z$8,(((R25-Y$8)/AB$6)+2),IF(R25=AA$8,4,IF(R25&lt;AA$8,(((R25-Z$8)/AB$6)+3),IF(R25&gt;=AB$8,5,IF(R25&lt;AB$8,(((R25-AA$8)/AB$6)+4),0)))))))))))</f>
        <v>1</v>
      </c>
      <c r="T25" s="63" t="str">
        <f t="shared" si="8"/>
        <v>û</v>
      </c>
      <c r="U25" s="61">
        <v>20</v>
      </c>
      <c r="V25" s="65" t="s">
        <v>25</v>
      </c>
    </row>
    <row r="26" spans="1:22" ht="23.25" customHeight="1" x14ac:dyDescent="0.55000000000000004">
      <c r="A26" s="53">
        <v>4</v>
      </c>
      <c r="B26" s="97" t="s">
        <v>51</v>
      </c>
      <c r="C26" s="98"/>
      <c r="D26" s="56">
        <v>55</v>
      </c>
      <c r="E26" s="70"/>
      <c r="F26" s="70"/>
      <c r="G26" s="70"/>
      <c r="H26" s="70"/>
      <c r="I26" s="99">
        <v>2</v>
      </c>
      <c r="J26" s="92">
        <f>SUM(E26:I26)</f>
        <v>2</v>
      </c>
      <c r="K26" s="59">
        <f t="shared" si="1"/>
        <v>0</v>
      </c>
      <c r="L26" s="59">
        <f t="shared" si="1"/>
        <v>0</v>
      </c>
      <c r="M26" s="59">
        <f t="shared" si="1"/>
        <v>0</v>
      </c>
      <c r="N26" s="59">
        <f t="shared" si="1"/>
        <v>0</v>
      </c>
      <c r="O26" s="59">
        <f t="shared" si="1"/>
        <v>2</v>
      </c>
      <c r="P26" s="59">
        <f t="shared" si="6"/>
        <v>2</v>
      </c>
      <c r="Q26" s="100">
        <v>12</v>
      </c>
      <c r="R26" s="61">
        <f t="shared" si="9"/>
        <v>16.670000000000002</v>
      </c>
      <c r="S26" s="62">
        <f t="shared" si="10"/>
        <v>1</v>
      </c>
      <c r="T26" s="63" t="str">
        <f t="shared" si="8"/>
        <v>û</v>
      </c>
      <c r="U26" s="61">
        <v>16.670000000000002</v>
      </c>
      <c r="V26" s="65" t="s">
        <v>25</v>
      </c>
    </row>
    <row r="27" spans="1:22" ht="24.6" customHeight="1" x14ac:dyDescent="0.2">
      <c r="A27" s="101" t="s">
        <v>52</v>
      </c>
      <c r="B27" s="102"/>
      <c r="C27" s="103"/>
      <c r="D27" s="42">
        <v>55</v>
      </c>
      <c r="E27" s="43">
        <f>SUM(E28:E29)</f>
        <v>11</v>
      </c>
      <c r="F27" s="43">
        <f>SUM(F28:F29)</f>
        <v>0</v>
      </c>
      <c r="G27" s="43">
        <f t="shared" ref="G27:H27" si="11">SUM(G28:G29)</f>
        <v>7</v>
      </c>
      <c r="H27" s="43">
        <f t="shared" si="11"/>
        <v>7</v>
      </c>
      <c r="I27" s="43">
        <f>SUM(I28:I29)</f>
        <v>17</v>
      </c>
      <c r="J27" s="43">
        <f>SUM(J28:J29)</f>
        <v>42</v>
      </c>
      <c r="K27" s="44">
        <f t="shared" si="1"/>
        <v>2.2000000000000002</v>
      </c>
      <c r="L27" s="44">
        <f t="shared" si="1"/>
        <v>0</v>
      </c>
      <c r="M27" s="44">
        <f t="shared" si="1"/>
        <v>4.2</v>
      </c>
      <c r="N27" s="44">
        <f t="shared" si="1"/>
        <v>5.6000000000000005</v>
      </c>
      <c r="O27" s="44">
        <f t="shared" si="1"/>
        <v>17</v>
      </c>
      <c r="P27" s="44">
        <f t="shared" si="6"/>
        <v>29</v>
      </c>
      <c r="Q27" s="91">
        <f>SUM(Q28:Q29)</f>
        <v>117</v>
      </c>
      <c r="R27" s="46">
        <f>IFERROR(ROUND((P27/Q27)*100,2),0)</f>
        <v>24.79</v>
      </c>
      <c r="S27" s="47">
        <f>IF(R27=0,0,IF(R27="N/A",1,IF(R27&lt;=X$8,1,IF(R27=Y$8,2,IF(R27&lt;Y$8,(((R27-X$8)/AB$6)+1),IF(R27=Z$8,3,IF(R27&lt;Z$8,(((R27-Y$8)/AB$6)+2),IF(R27=AA$8,4,IF(R27&lt;AA$8,(((R27-Z$8)/AB$6)+3),IF(R27&gt;=AB$8,5,IF(R27&lt;AB$8,(((R27-AA$8)/AB$6)+4),0)))))))))))</f>
        <v>1</v>
      </c>
      <c r="T27" s="48" t="str">
        <f>IF(S27=5,"ü","û")</f>
        <v>û</v>
      </c>
      <c r="U27" s="49"/>
      <c r="V27" s="49"/>
    </row>
    <row r="28" spans="1:22" ht="23.25" customHeight="1" x14ac:dyDescent="0.55000000000000004">
      <c r="A28" s="53">
        <v>1</v>
      </c>
      <c r="B28" s="68" t="s">
        <v>53</v>
      </c>
      <c r="C28" s="69"/>
      <c r="D28" s="56">
        <v>55</v>
      </c>
      <c r="E28" s="57"/>
      <c r="F28" s="57"/>
      <c r="G28" s="57">
        <v>2</v>
      </c>
      <c r="H28" s="57">
        <v>6</v>
      </c>
      <c r="I28" s="57">
        <v>4</v>
      </c>
      <c r="J28" s="92">
        <f>SUM(E28:I28)</f>
        <v>12</v>
      </c>
      <c r="K28" s="59">
        <f t="shared" si="1"/>
        <v>0</v>
      </c>
      <c r="L28" s="59">
        <f t="shared" si="1"/>
        <v>0</v>
      </c>
      <c r="M28" s="59">
        <f t="shared" si="1"/>
        <v>1.2</v>
      </c>
      <c r="N28" s="59">
        <f t="shared" si="1"/>
        <v>4.8000000000000007</v>
      </c>
      <c r="O28" s="59">
        <f t="shared" si="1"/>
        <v>4</v>
      </c>
      <c r="P28" s="59">
        <f t="shared" si="6"/>
        <v>10</v>
      </c>
      <c r="Q28" s="96">
        <v>49</v>
      </c>
      <c r="R28" s="61">
        <f>IFERROR(ROUND((P28/Q28)*100,2),0)</f>
        <v>20.41</v>
      </c>
      <c r="S28" s="62">
        <f>IF(R28=0,0,IF(R28="N/A",1,IF(R28&lt;=X$8,1,IF(R28=Y$8,2,IF(R28&lt;Y$8,(((R28-X$8)/AB$6)+1),IF(R28=Z$8,3,IF(R28&lt;Z$8,(((R28-Y$8)/AB$6)+2),IF(R28=AA$8,4,IF(R28&lt;AA$8,(((R28-Z$8)/AB$6)+3),IF(R28&gt;=AB$8,5,IF(R28&lt;AB$8,(((R28-AA$8)/AB$6)+4),0)))))))))))</f>
        <v>1</v>
      </c>
      <c r="T28" s="63" t="str">
        <f t="shared" ref="T28:T33" si="12">IF(S28=5,"ü","û")</f>
        <v>û</v>
      </c>
      <c r="U28" s="64">
        <v>20.41</v>
      </c>
      <c r="V28" s="65" t="s">
        <v>54</v>
      </c>
    </row>
    <row r="29" spans="1:22" ht="23.25" customHeight="1" x14ac:dyDescent="0.55000000000000004">
      <c r="A29" s="104">
        <v>2</v>
      </c>
      <c r="B29" s="105" t="s">
        <v>55</v>
      </c>
      <c r="C29" s="106"/>
      <c r="D29" s="56">
        <v>55</v>
      </c>
      <c r="E29" s="57">
        <v>11</v>
      </c>
      <c r="F29" s="57"/>
      <c r="G29" s="57">
        <v>5</v>
      </c>
      <c r="H29" s="57">
        <v>1</v>
      </c>
      <c r="I29" s="57">
        <v>13</v>
      </c>
      <c r="J29" s="92">
        <f>SUM(E29:I29)</f>
        <v>30</v>
      </c>
      <c r="K29" s="59">
        <f t="shared" si="1"/>
        <v>2.2000000000000002</v>
      </c>
      <c r="L29" s="59">
        <f t="shared" si="1"/>
        <v>0</v>
      </c>
      <c r="M29" s="59">
        <f t="shared" si="1"/>
        <v>3</v>
      </c>
      <c r="N29" s="59">
        <f t="shared" si="1"/>
        <v>0.8</v>
      </c>
      <c r="O29" s="59">
        <f t="shared" si="1"/>
        <v>13</v>
      </c>
      <c r="P29" s="59">
        <f t="shared" si="6"/>
        <v>19</v>
      </c>
      <c r="Q29" s="96">
        <v>68</v>
      </c>
      <c r="R29" s="61">
        <f t="shared" ref="R29:R33" si="13">IFERROR(ROUND((P29/Q29)*100,2),0)</f>
        <v>27.94</v>
      </c>
      <c r="S29" s="62">
        <f t="shared" ref="S29:S30" si="14">IF(R29=0,0,IF(R29="N/A",1,IF(R29&lt;=X$8,1,IF(R29=Y$8,2,IF(R29&lt;Y$8,(((R29-X$8)/AB$6)+1),IF(R29=Z$8,3,IF(R29&lt;Z$8,(((R29-Y$8)/AB$6)+2),IF(R29=AA$8,4,IF(R29&lt;AA$8,(((R29-Z$8)/AB$6)+3),IF(R29&gt;=AB$8,5,IF(R29&lt;AB$8,(((R29-AA$8)/AB$6)+4),0)))))))))))</f>
        <v>1</v>
      </c>
      <c r="T29" s="63" t="str">
        <f t="shared" si="12"/>
        <v>û</v>
      </c>
      <c r="U29" s="61">
        <v>25</v>
      </c>
      <c r="V29" s="65" t="s">
        <v>25</v>
      </c>
    </row>
    <row r="30" spans="1:22" ht="23.25" customHeight="1" x14ac:dyDescent="0.55000000000000004">
      <c r="A30" s="107" t="s">
        <v>21</v>
      </c>
      <c r="B30" s="107"/>
      <c r="C30" s="107"/>
      <c r="D30" s="108">
        <v>55</v>
      </c>
      <c r="E30" s="109">
        <f t="shared" ref="E30:I30" si="15">E6+E22+E27</f>
        <v>131</v>
      </c>
      <c r="F30" s="110">
        <f t="shared" si="15"/>
        <v>91</v>
      </c>
      <c r="G30" s="109">
        <f t="shared" si="15"/>
        <v>97</v>
      </c>
      <c r="H30" s="109">
        <f t="shared" si="15"/>
        <v>24</v>
      </c>
      <c r="I30" s="109">
        <f t="shared" si="15"/>
        <v>196</v>
      </c>
      <c r="J30" s="109">
        <f>J6+J22+J27</f>
        <v>539</v>
      </c>
      <c r="K30" s="111">
        <f t="shared" si="1"/>
        <v>26.200000000000003</v>
      </c>
      <c r="L30" s="111">
        <f t="shared" si="1"/>
        <v>36.4</v>
      </c>
      <c r="M30" s="111">
        <f t="shared" si="1"/>
        <v>58.199999999999996</v>
      </c>
      <c r="N30" s="111">
        <f t="shared" si="1"/>
        <v>19.200000000000003</v>
      </c>
      <c r="O30" s="111">
        <f t="shared" si="1"/>
        <v>196</v>
      </c>
      <c r="P30" s="111">
        <f t="shared" si="6"/>
        <v>336</v>
      </c>
      <c r="Q30" s="112">
        <f>Q6+Q22+Q27</f>
        <v>912</v>
      </c>
      <c r="R30" s="61">
        <f t="shared" si="13"/>
        <v>36.840000000000003</v>
      </c>
      <c r="S30" s="62">
        <f t="shared" si="14"/>
        <v>1.3680000000000008</v>
      </c>
      <c r="T30" s="63" t="str">
        <f t="shared" si="12"/>
        <v>û</v>
      </c>
      <c r="U30" s="64"/>
      <c r="V30" s="64"/>
    </row>
    <row r="31" spans="1:22" ht="21" customHeight="1" x14ac:dyDescent="0.55000000000000004">
      <c r="A31" s="113"/>
      <c r="B31" s="114" t="s">
        <v>56</v>
      </c>
      <c r="C31" s="114"/>
      <c r="D31" s="115">
        <v>55</v>
      </c>
      <c r="E31" s="116">
        <f t="shared" ref="E31:P31" si="16">E16+E23</f>
        <v>15</v>
      </c>
      <c r="F31" s="116">
        <f t="shared" si="16"/>
        <v>5</v>
      </c>
      <c r="G31" s="116">
        <f t="shared" si="16"/>
        <v>12</v>
      </c>
      <c r="H31" s="116">
        <f t="shared" si="16"/>
        <v>5</v>
      </c>
      <c r="I31" s="116">
        <f t="shared" si="16"/>
        <v>8</v>
      </c>
      <c r="J31" s="116">
        <f t="shared" si="16"/>
        <v>45</v>
      </c>
      <c r="K31" s="117">
        <f t="shared" si="16"/>
        <v>3</v>
      </c>
      <c r="L31" s="117">
        <f t="shared" si="16"/>
        <v>2</v>
      </c>
      <c r="M31" s="117">
        <f t="shared" si="16"/>
        <v>7.1999999999999993</v>
      </c>
      <c r="N31" s="117">
        <f t="shared" si="16"/>
        <v>4</v>
      </c>
      <c r="O31" s="117">
        <f t="shared" si="16"/>
        <v>8</v>
      </c>
      <c r="P31" s="117">
        <f t="shared" si="16"/>
        <v>24.2</v>
      </c>
      <c r="Q31" s="116">
        <f>Q23+Q16</f>
        <v>70</v>
      </c>
      <c r="R31" s="61">
        <f t="shared" si="13"/>
        <v>34.57</v>
      </c>
      <c r="S31" s="62">
        <f>IF(R31=0,0,IF(R31="N/A",1,IF(R31&lt;=X$8,1,IF(R31=Y$8,2,IF(R31&lt;Y$8,(((R31-X$8)/AB$6)+1),IF(R31=Z$8,3,IF(R31&lt;Z$8,(((R31-Y$8)/AB$6)+2),IF(R31=AA$8,4,IF(R31&lt;AA$8,(((R31-Z$8)/AB$6)+3),IF(R31&gt;=AB$8,5,IF(R31&lt;AB$8,(((R31-AA$8)/AB$6)+4),0)))))))))))</f>
        <v>1</v>
      </c>
      <c r="T31" s="63" t="str">
        <f t="shared" si="12"/>
        <v>û</v>
      </c>
      <c r="U31" s="118">
        <v>32.29</v>
      </c>
      <c r="V31" s="119" t="s">
        <v>25</v>
      </c>
    </row>
    <row r="32" spans="1:22" x14ac:dyDescent="0.2">
      <c r="A32" s="120"/>
      <c r="B32" s="121" t="s">
        <v>57</v>
      </c>
      <c r="C32" s="121"/>
      <c r="D32" s="122"/>
      <c r="E32" s="123"/>
      <c r="F32" s="123"/>
      <c r="G32" s="123"/>
      <c r="H32" s="124"/>
      <c r="I32" s="123"/>
      <c r="J32" s="123"/>
      <c r="K32" s="123"/>
      <c r="L32" s="123"/>
      <c r="M32" s="124"/>
      <c r="N32" s="123"/>
      <c r="O32" s="123"/>
      <c r="P32" s="124"/>
      <c r="Q32" s="124"/>
      <c r="R32" s="61">
        <f t="shared" si="13"/>
        <v>0</v>
      </c>
      <c r="S32" s="62">
        <f t="shared" ref="S32" si="17">IF(R32=0,0,IF(R32="N/A",1,IF(R32&lt;=X$8,1,IF(R32=Y$8,2,IF(R32&lt;Y$8,(((R32-X$8)/AB$6)+1),IF(R32=Z$8,3,IF(R32&lt;Z$8,(((R32-Y$8)/AB$6)+2),IF(R32=AA$8,4,IF(R32&lt;AA$8,(((R32-Z$8)/AB$6)+3),IF(R32&gt;=AB$8,5,IF(R32&lt;AB$8,(((R32-AA$8)/AB$6)+4),0)))))))))))</f>
        <v>0</v>
      </c>
      <c r="T32" s="63" t="str">
        <f t="shared" si="12"/>
        <v>û</v>
      </c>
      <c r="U32" s="64"/>
      <c r="V32" s="64"/>
    </row>
    <row r="33" spans="1:22" ht="23.25" customHeight="1" x14ac:dyDescent="0.2">
      <c r="A33" s="120"/>
      <c r="B33" s="125" t="s">
        <v>58</v>
      </c>
      <c r="C33" s="125"/>
      <c r="D33" s="126"/>
      <c r="E33" s="127"/>
      <c r="F33" s="127"/>
      <c r="G33" s="127">
        <v>1</v>
      </c>
      <c r="H33" s="128"/>
      <c r="I33" s="127"/>
      <c r="J33" s="127"/>
      <c r="K33" s="127"/>
      <c r="L33" s="127"/>
      <c r="M33" s="128"/>
      <c r="N33" s="127"/>
      <c r="O33" s="127"/>
      <c r="P33" s="128"/>
      <c r="Q33" s="128"/>
      <c r="R33" s="61">
        <f t="shared" si="13"/>
        <v>0</v>
      </c>
      <c r="S33" s="129">
        <f>IF(R33=0,0,IF(R33="N/A",1,IF(R33&lt;=X$8,1,IF(R33=Y$8,2,IF(R33&lt;Y$8,(((R33-X$8)/AB$6)+1),IF(R33=Z$8,3,IF(R33&lt;Z$8,(((R33-Y$8)/AB$6)+2),IF(R33=AA$8,4,IF(R33&lt;AA$8,(((R33-Z$8)/AB$6)+3),IF(R33&gt;=AB$8,5,IF(R33&lt;AB$8,(((R33-AA$8)/AB$6)+4),0)))))))))))</f>
        <v>0</v>
      </c>
      <c r="T33" s="130" t="str">
        <f t="shared" si="12"/>
        <v>û</v>
      </c>
      <c r="U33" s="64"/>
      <c r="V33" s="64"/>
    </row>
    <row r="34" spans="1:22" ht="27" customHeight="1" x14ac:dyDescent="0.2">
      <c r="A34" s="131" t="s">
        <v>59</v>
      </c>
      <c r="B34" s="131"/>
      <c r="C34" s="131"/>
      <c r="D34" s="132">
        <v>55</v>
      </c>
      <c r="E34" s="133">
        <f t="shared" ref="E34:P34" si="18">E6+E22+E27</f>
        <v>131</v>
      </c>
      <c r="F34" s="133">
        <f t="shared" si="18"/>
        <v>91</v>
      </c>
      <c r="G34" s="133">
        <f t="shared" si="18"/>
        <v>97</v>
      </c>
      <c r="H34" s="133">
        <f t="shared" si="18"/>
        <v>24</v>
      </c>
      <c r="I34" s="133">
        <f t="shared" si="18"/>
        <v>196</v>
      </c>
      <c r="J34" s="133">
        <f t="shared" si="18"/>
        <v>539</v>
      </c>
      <c r="K34" s="134">
        <f t="shared" si="18"/>
        <v>26.200000000000003</v>
      </c>
      <c r="L34" s="134">
        <f t="shared" si="18"/>
        <v>36.400000000000006</v>
      </c>
      <c r="M34" s="134">
        <f t="shared" si="18"/>
        <v>58.199999999999996</v>
      </c>
      <c r="N34" s="134">
        <f t="shared" si="18"/>
        <v>19.200000000000003</v>
      </c>
      <c r="O34" s="134">
        <f t="shared" si="18"/>
        <v>196</v>
      </c>
      <c r="P34" s="134">
        <f t="shared" si="18"/>
        <v>336</v>
      </c>
      <c r="Q34" s="133">
        <f>Q6+Q22+Q27</f>
        <v>912</v>
      </c>
      <c r="R34" s="135">
        <f>IFERROR(ROUND((P34/Q34)*100,2),0)</f>
        <v>36.840000000000003</v>
      </c>
      <c r="S34" s="136">
        <f>IF(R34=0,0,IF(R34="N/A",1,IF(R34&lt;=X$8,1,IF(R34=Y$8,2,IF(R34&lt;Y$8,(((R34-X$8)/AB$6)+1),IF(R34=Z$8,3,IF(R34&lt;Z$8,(((R34-Y$8)/AB$6)+2),IF(R34=AA$8,4,IF(R34&lt;AA$8,(((R34-Z$8)/AB$6)+3),IF(R34&gt;=AB$8,5,IF(R34&lt;AB$8,(((R34-AA$8)/AB$6)+4),0)))))))))))</f>
        <v>1.3680000000000008</v>
      </c>
      <c r="T34" s="137" t="str">
        <f>IF(S34=5,"ü","û")</f>
        <v>û</v>
      </c>
      <c r="U34" s="138"/>
      <c r="V34" s="138"/>
    </row>
    <row r="35" spans="1:22" s="6" customFormat="1" x14ac:dyDescent="0.2"/>
    <row r="36" spans="1:22" s="6" customFormat="1" x14ac:dyDescent="0.2"/>
    <row r="37" spans="1:22" s="6" customFormat="1" ht="24.75" thickBot="1" x14ac:dyDescent="0.6">
      <c r="C37" s="139" t="s">
        <v>60</v>
      </c>
      <c r="D37" s="140"/>
      <c r="E37" s="140"/>
      <c r="F37" s="140"/>
    </row>
    <row r="38" spans="1:22" s="6" customFormat="1" ht="24.75" thickBot="1" x14ac:dyDescent="0.25">
      <c r="C38" s="141" t="s">
        <v>61</v>
      </c>
      <c r="D38" s="142" t="s">
        <v>62</v>
      </c>
      <c r="E38" s="143"/>
      <c r="F38" s="144" t="s">
        <v>21</v>
      </c>
    </row>
    <row r="39" spans="1:22" s="6" customFormat="1" ht="24.75" thickBot="1" x14ac:dyDescent="0.25">
      <c r="C39" s="145"/>
      <c r="D39" s="146" t="s">
        <v>63</v>
      </c>
      <c r="E39" s="146" t="s">
        <v>64</v>
      </c>
      <c r="F39" s="147"/>
    </row>
    <row r="40" spans="1:22" s="6" customFormat="1" ht="24.75" thickBot="1" x14ac:dyDescent="0.25">
      <c r="C40" s="148" t="s">
        <v>65</v>
      </c>
      <c r="D40" s="149"/>
      <c r="E40" s="149"/>
      <c r="F40" s="149"/>
    </row>
    <row r="41" spans="1:22" s="6" customFormat="1" ht="24.75" thickBot="1" x14ac:dyDescent="0.25">
      <c r="C41" s="150" t="s">
        <v>66</v>
      </c>
      <c r="D41" s="151">
        <f>'รายละเอียด 2.1.1'!E553</f>
        <v>119</v>
      </c>
      <c r="E41" s="152">
        <f>'รายละเอียด 2.1.1'!F553</f>
        <v>145</v>
      </c>
      <c r="F41" s="153">
        <f>D41+E41</f>
        <v>264</v>
      </c>
    </row>
    <row r="42" spans="1:22" s="6" customFormat="1" ht="24.75" thickBot="1" x14ac:dyDescent="0.25">
      <c r="C42" s="154" t="s">
        <v>67</v>
      </c>
      <c r="D42" s="155">
        <f>'รายละเอียด 2.1.1'!E1534</f>
        <v>0</v>
      </c>
      <c r="E42" s="155">
        <f>'รายละเอียด 2.1.1'!F1543</f>
        <v>0</v>
      </c>
      <c r="F42" s="156">
        <f>D42+E42</f>
        <v>0</v>
      </c>
    </row>
    <row r="43" spans="1:22" s="6" customFormat="1" ht="24.75" thickBot="1" x14ac:dyDescent="0.25">
      <c r="C43" s="157" t="s">
        <v>68</v>
      </c>
      <c r="D43" s="158"/>
      <c r="E43" s="158"/>
      <c r="F43" s="159"/>
    </row>
    <row r="44" spans="1:22" s="6" customFormat="1" ht="24.75" thickBot="1" x14ac:dyDescent="0.25">
      <c r="C44" s="150" t="s">
        <v>69</v>
      </c>
      <c r="D44" s="160">
        <f>'รายละเอียด 2.1.1'!E556</f>
        <v>131</v>
      </c>
      <c r="E44" s="160">
        <f>'รายละเอียด 2.1.1'!F556</f>
        <v>90</v>
      </c>
      <c r="F44" s="156">
        <f>D44+E44</f>
        <v>221</v>
      </c>
    </row>
    <row r="45" spans="1:22" s="6" customFormat="1" ht="24.75" thickBot="1" x14ac:dyDescent="0.25">
      <c r="C45" s="154" t="s">
        <v>70</v>
      </c>
      <c r="D45" s="161">
        <f>'รายละเอียด 2.1.1'!E557</f>
        <v>2</v>
      </c>
      <c r="E45" s="161">
        <f>'รายละเอียด 2.1.1'!F557</f>
        <v>31</v>
      </c>
      <c r="F45" s="156">
        <f t="shared" ref="F45:F48" si="19">D45+E45</f>
        <v>33</v>
      </c>
    </row>
    <row r="46" spans="1:22" s="6" customFormat="1" ht="48.75" thickBot="1" x14ac:dyDescent="0.25">
      <c r="C46" s="162" t="s">
        <v>71</v>
      </c>
      <c r="D46" s="161">
        <f>'รายละเอียด 2.1.1'!E558</f>
        <v>15</v>
      </c>
      <c r="E46" s="163"/>
      <c r="F46" s="153">
        <f t="shared" si="19"/>
        <v>15</v>
      </c>
    </row>
    <row r="47" spans="1:22" s="6" customFormat="1" ht="24.75" thickBot="1" x14ac:dyDescent="0.25">
      <c r="C47" s="157" t="s">
        <v>72</v>
      </c>
      <c r="D47" s="161">
        <f>'รายละเอียด 2.1.1'!E559</f>
        <v>0</v>
      </c>
      <c r="E47" s="163"/>
      <c r="F47" s="153">
        <f t="shared" si="19"/>
        <v>0</v>
      </c>
    </row>
    <row r="48" spans="1:22" s="6" customFormat="1" ht="72.75" thickBot="1" x14ac:dyDescent="0.25">
      <c r="C48" s="162" t="s">
        <v>73</v>
      </c>
      <c r="D48" s="161">
        <f>'รายละเอียด 2.1.1'!E560</f>
        <v>6</v>
      </c>
      <c r="E48" s="163"/>
      <c r="F48" s="153">
        <f t="shared" si="19"/>
        <v>6</v>
      </c>
    </row>
    <row r="49" spans="1:33" s="6" customFormat="1" ht="24.75" thickBot="1" x14ac:dyDescent="0.25">
      <c r="C49" s="164" t="s">
        <v>74</v>
      </c>
      <c r="D49" s="165">
        <f>D41+D42+D44+D45</f>
        <v>252</v>
      </c>
      <c r="E49" s="165">
        <f>E41+E42+E44+E45</f>
        <v>266</v>
      </c>
      <c r="F49" s="165">
        <f>SUM(D49:E49)</f>
        <v>518</v>
      </c>
    </row>
    <row r="50" spans="1:33" s="6" customFormat="1" ht="24.75" thickBot="1" x14ac:dyDescent="0.25">
      <c r="C50" s="164" t="s">
        <v>75</v>
      </c>
      <c r="D50" s="165">
        <f>D41+D42+D44+D45+D46+D47+D48</f>
        <v>273</v>
      </c>
      <c r="E50" s="165">
        <f>E41+E42+E44+E45+E46+E47+E48</f>
        <v>266</v>
      </c>
      <c r="F50" s="165">
        <f>SUM(D50:E50)</f>
        <v>539</v>
      </c>
    </row>
    <row r="51" spans="1:33" s="6" customFormat="1" x14ac:dyDescent="0.2"/>
    <row r="52" spans="1:33" s="6" customFormat="1" ht="27" customHeight="1" x14ac:dyDescent="0.2">
      <c r="A52" s="166" t="s">
        <v>76</v>
      </c>
      <c r="B52" s="166"/>
      <c r="C52" s="167" t="s">
        <v>77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8" t="s">
        <v>2</v>
      </c>
      <c r="S52" s="169" t="s">
        <v>78</v>
      </c>
      <c r="T52" s="168" t="s">
        <v>18</v>
      </c>
      <c r="U52" s="170" t="s">
        <v>19</v>
      </c>
      <c r="V52" s="171" t="s">
        <v>20</v>
      </c>
    </row>
    <row r="53" spans="1:33" s="6" customFormat="1" ht="21" customHeight="1" x14ac:dyDescent="0.4">
      <c r="A53" s="166"/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72">
        <v>3</v>
      </c>
      <c r="S53" s="173">
        <v>3</v>
      </c>
      <c r="T53" s="174" t="str">
        <f>IF(S53=5,"ü","û")</f>
        <v>û</v>
      </c>
      <c r="U53" s="172">
        <v>3</v>
      </c>
      <c r="V53" s="175"/>
    </row>
    <row r="54" spans="1:33" s="6" customFormat="1" x14ac:dyDescent="0.2"/>
    <row r="55" spans="1:33" s="6" customFormat="1" x14ac:dyDescent="0.2"/>
    <row r="56" spans="1:33" s="6" customFormat="1" x14ac:dyDescent="0.2"/>
    <row r="57" spans="1:33" s="6" customFormat="1" x14ac:dyDescent="0.2"/>
    <row r="58" spans="1:33" s="6" customFormat="1" x14ac:dyDescent="0.2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</row>
    <row r="59" spans="1:33" s="6" customFormat="1" x14ac:dyDescent="0.2">
      <c r="AG59" s="6" t="s">
        <v>11</v>
      </c>
    </row>
    <row r="60" spans="1:33" s="6" customFormat="1" x14ac:dyDescent="0.2">
      <c r="AG60" s="6" t="s">
        <v>79</v>
      </c>
    </row>
    <row r="61" spans="1:33" s="177" customFormat="1" ht="24" customHeight="1" x14ac:dyDescent="0.2">
      <c r="C61" s="177" t="s">
        <v>11</v>
      </c>
      <c r="D61" s="178" t="s">
        <v>80</v>
      </c>
      <c r="E61" s="179"/>
      <c r="F61" s="179"/>
      <c r="G61" s="179"/>
      <c r="H61" s="179"/>
      <c r="I61" s="178" t="s">
        <v>81</v>
      </c>
      <c r="J61" s="179"/>
      <c r="K61" s="180" t="s">
        <v>82</v>
      </c>
      <c r="L61" s="179"/>
      <c r="M61" s="179" t="s">
        <v>16</v>
      </c>
      <c r="N61" s="26"/>
      <c r="AG61" s="177" t="s">
        <v>83</v>
      </c>
    </row>
    <row r="62" spans="1:33" s="6" customFormat="1" ht="24" customHeight="1" x14ac:dyDescent="0.2">
      <c r="C62" s="6" t="s">
        <v>79</v>
      </c>
      <c r="D62" s="6">
        <f>$J$7</f>
        <v>14</v>
      </c>
      <c r="I62" s="181">
        <f>$P$7</f>
        <v>9</v>
      </c>
      <c r="K62" s="182">
        <f>$Q$7</f>
        <v>57</v>
      </c>
      <c r="M62" s="181">
        <f>I62/K62*100</f>
        <v>15.789473684210526</v>
      </c>
      <c r="AG62" s="6" t="s">
        <v>84</v>
      </c>
    </row>
    <row r="63" spans="1:33" s="6" customFormat="1" x14ac:dyDescent="0.2">
      <c r="C63" s="6" t="s">
        <v>83</v>
      </c>
      <c r="D63" s="6">
        <f>$J$24</f>
        <v>36</v>
      </c>
      <c r="I63" s="181">
        <f>$P$24</f>
        <v>34.4</v>
      </c>
      <c r="K63" s="182">
        <f>$Q$24</f>
        <v>108</v>
      </c>
      <c r="M63" s="181">
        <f t="shared" ref="M63:M78" si="20">I63/K63*100</f>
        <v>31.851851851851848</v>
      </c>
      <c r="AG63" s="6" t="s">
        <v>85</v>
      </c>
    </row>
    <row r="64" spans="1:33" s="6" customFormat="1" x14ac:dyDescent="0.2">
      <c r="C64" s="6" t="s">
        <v>84</v>
      </c>
      <c r="D64" s="6">
        <f>$J$8</f>
        <v>24</v>
      </c>
      <c r="I64" s="181">
        <f>$P$8</f>
        <v>12.8</v>
      </c>
      <c r="K64" s="182">
        <f>$Q$8</f>
        <v>51</v>
      </c>
      <c r="M64" s="181">
        <f t="shared" si="20"/>
        <v>25.098039215686274</v>
      </c>
      <c r="AG64" s="6" t="s">
        <v>86</v>
      </c>
    </row>
    <row r="65" spans="3:33" s="6" customFormat="1" x14ac:dyDescent="0.2">
      <c r="C65" s="6" t="s">
        <v>85</v>
      </c>
      <c r="D65" s="6">
        <f>$J$9</f>
        <v>14</v>
      </c>
      <c r="I65" s="181">
        <f>$P$9</f>
        <v>11.8</v>
      </c>
      <c r="K65" s="182">
        <f>$Q$9</f>
        <v>55</v>
      </c>
      <c r="M65" s="181">
        <f t="shared" si="20"/>
        <v>21.454545454545457</v>
      </c>
      <c r="AG65" s="6" t="s">
        <v>87</v>
      </c>
    </row>
    <row r="66" spans="3:33" s="6" customFormat="1" x14ac:dyDescent="0.2">
      <c r="C66" s="6" t="s">
        <v>86</v>
      </c>
      <c r="D66" s="6">
        <f>$J$25</f>
        <v>27</v>
      </c>
      <c r="I66" s="181">
        <f>$P$25</f>
        <v>18.600000000000001</v>
      </c>
      <c r="K66" s="182">
        <f>$Q$25</f>
        <v>55</v>
      </c>
      <c r="M66" s="181">
        <f t="shared" si="20"/>
        <v>33.81818181818182</v>
      </c>
      <c r="AG66" s="6" t="s">
        <v>88</v>
      </c>
    </row>
    <row r="67" spans="3:33" s="6" customFormat="1" x14ac:dyDescent="0.2">
      <c r="C67" s="6" t="s">
        <v>87</v>
      </c>
      <c r="D67" s="6">
        <f>$J$10</f>
        <v>64</v>
      </c>
      <c r="I67" s="181">
        <f>$P$10</f>
        <v>54.8</v>
      </c>
      <c r="K67" s="182">
        <f>$Q$10</f>
        <v>47</v>
      </c>
      <c r="M67" s="181">
        <f t="shared" si="20"/>
        <v>116.59574468085106</v>
      </c>
      <c r="AG67" s="6" t="s">
        <v>89</v>
      </c>
    </row>
    <row r="68" spans="3:33" s="6" customFormat="1" x14ac:dyDescent="0.2">
      <c r="C68" s="6" t="s">
        <v>88</v>
      </c>
      <c r="D68" s="6">
        <f>$J$31</f>
        <v>45</v>
      </c>
      <c r="I68" s="181">
        <f>$P$31</f>
        <v>24.2</v>
      </c>
      <c r="K68" s="182">
        <f>$Q$31</f>
        <v>70</v>
      </c>
      <c r="M68" s="181">
        <f t="shared" si="20"/>
        <v>34.571428571428569</v>
      </c>
      <c r="AG68" s="6" t="s">
        <v>90</v>
      </c>
    </row>
    <row r="69" spans="3:33" s="6" customFormat="1" x14ac:dyDescent="0.2">
      <c r="C69" s="6" t="s">
        <v>89</v>
      </c>
      <c r="D69" s="6">
        <f>$J$11</f>
        <v>74</v>
      </c>
      <c r="I69" s="181">
        <f>$P$11</f>
        <v>45.2</v>
      </c>
      <c r="K69" s="182">
        <f>$Q$11</f>
        <v>93</v>
      </c>
      <c r="M69" s="181">
        <f t="shared" si="20"/>
        <v>48.602150537634415</v>
      </c>
      <c r="AG69" s="6" t="s">
        <v>91</v>
      </c>
    </row>
    <row r="70" spans="3:33" s="6" customFormat="1" x14ac:dyDescent="0.2">
      <c r="C70" s="6" t="s">
        <v>90</v>
      </c>
      <c r="D70" s="6">
        <f>$J$28</f>
        <v>12</v>
      </c>
      <c r="I70" s="181">
        <f>$P$28</f>
        <v>10</v>
      </c>
      <c r="K70" s="182">
        <f>$Q$28</f>
        <v>49</v>
      </c>
      <c r="M70" s="181">
        <f t="shared" si="20"/>
        <v>20.408163265306122</v>
      </c>
      <c r="AG70" s="6" t="s">
        <v>92</v>
      </c>
    </row>
    <row r="71" spans="3:33" s="6" customFormat="1" x14ac:dyDescent="0.2">
      <c r="C71" s="6" t="s">
        <v>91</v>
      </c>
      <c r="D71" s="6">
        <f>$J$29</f>
        <v>30</v>
      </c>
      <c r="I71" s="181">
        <f>$P$29</f>
        <v>19</v>
      </c>
      <c r="K71" s="182">
        <f>$Q$29</f>
        <v>68</v>
      </c>
      <c r="M71" s="181">
        <f t="shared" si="20"/>
        <v>27.941176470588236</v>
      </c>
      <c r="AG71" s="6" t="s">
        <v>93</v>
      </c>
    </row>
    <row r="72" spans="3:33" s="6" customFormat="1" x14ac:dyDescent="0.2">
      <c r="C72" s="6" t="s">
        <v>92</v>
      </c>
      <c r="D72" s="6">
        <f>$J$12</f>
        <v>136</v>
      </c>
      <c r="I72" s="181">
        <f>$P$12</f>
        <v>57.800000000000004</v>
      </c>
      <c r="K72" s="182">
        <f>$Q$12</f>
        <v>55</v>
      </c>
      <c r="M72" s="181">
        <f t="shared" si="20"/>
        <v>105.09090909090911</v>
      </c>
      <c r="AG72" s="6" t="s">
        <v>94</v>
      </c>
    </row>
    <row r="73" spans="3:33" s="6" customFormat="1" x14ac:dyDescent="0.2">
      <c r="C73" s="6" t="s">
        <v>93</v>
      </c>
      <c r="D73" s="6">
        <f>$J$26</f>
        <v>2</v>
      </c>
      <c r="I73" s="181">
        <f>$P$26</f>
        <v>2</v>
      </c>
      <c r="K73" s="182">
        <f>$Q$26</f>
        <v>12</v>
      </c>
      <c r="M73" s="181">
        <f t="shared" si="20"/>
        <v>16.666666666666664</v>
      </c>
      <c r="AG73" s="6" t="s">
        <v>95</v>
      </c>
    </row>
    <row r="74" spans="3:33" s="6" customFormat="1" x14ac:dyDescent="0.2">
      <c r="C74" s="6" t="s">
        <v>94</v>
      </c>
      <c r="D74" s="6">
        <f>$J$13</f>
        <v>33</v>
      </c>
      <c r="I74" s="181">
        <f>$P$13</f>
        <v>15.799999999999999</v>
      </c>
      <c r="K74" s="182">
        <f>$Q$13</f>
        <v>59</v>
      </c>
      <c r="M74" s="181">
        <f t="shared" si="20"/>
        <v>26.779661016949152</v>
      </c>
      <c r="AG74" s="6" t="s">
        <v>96</v>
      </c>
    </row>
    <row r="75" spans="3:33" s="6" customFormat="1" x14ac:dyDescent="0.2">
      <c r="C75" s="6" t="s">
        <v>95</v>
      </c>
      <c r="D75" s="6">
        <f>$J$14</f>
        <v>19</v>
      </c>
      <c r="I75" s="181">
        <f>$P$14</f>
        <v>13.8</v>
      </c>
      <c r="K75" s="182">
        <f>$Q$14</f>
        <v>68</v>
      </c>
      <c r="M75" s="181">
        <f t="shared" si="20"/>
        <v>20.294117647058822</v>
      </c>
      <c r="AG75" s="6" t="s">
        <v>97</v>
      </c>
    </row>
    <row r="76" spans="3:33" s="6" customFormat="1" x14ac:dyDescent="0.2">
      <c r="C76" s="6" t="s">
        <v>96</v>
      </c>
      <c r="D76" s="6">
        <f>$J$15</f>
        <v>9</v>
      </c>
      <c r="I76" s="181">
        <f>$P$15</f>
        <v>6.8000000000000007</v>
      </c>
      <c r="K76" s="182">
        <f>$Q$15</f>
        <v>44</v>
      </c>
      <c r="M76" s="181">
        <f t="shared" si="20"/>
        <v>15.454545454545457</v>
      </c>
      <c r="AG76" s="6" t="s">
        <v>98</v>
      </c>
    </row>
    <row r="77" spans="3:33" s="6" customFormat="1" x14ac:dyDescent="0.2">
      <c r="C77" s="6" t="s">
        <v>97</v>
      </c>
      <c r="D77" s="6">
        <f>$J$17</f>
        <v>0</v>
      </c>
      <c r="I77" s="181">
        <f>$P$17</f>
        <v>0</v>
      </c>
      <c r="K77" s="182">
        <f>$Q$17</f>
        <v>21</v>
      </c>
      <c r="M77" s="181">
        <f t="shared" si="20"/>
        <v>0</v>
      </c>
      <c r="AG77" s="6" t="s">
        <v>99</v>
      </c>
    </row>
    <row r="78" spans="3:33" s="6" customFormat="1" x14ac:dyDescent="0.2">
      <c r="C78" s="183" t="s">
        <v>100</v>
      </c>
      <c r="D78" s="183">
        <f>SUM(D62:D77)</f>
        <v>539</v>
      </c>
      <c r="E78" s="183"/>
      <c r="F78" s="183"/>
      <c r="G78" s="183"/>
      <c r="H78" s="183"/>
      <c r="I78" s="184">
        <f>SUM(I62:I77)</f>
        <v>336</v>
      </c>
      <c r="J78" s="183"/>
      <c r="K78" s="185">
        <f>SUM(K62:K77)</f>
        <v>912</v>
      </c>
      <c r="L78" s="183"/>
      <c r="M78" s="184">
        <f t="shared" si="20"/>
        <v>36.84210526315789</v>
      </c>
      <c r="N78" s="183"/>
      <c r="AG78" s="6" t="s">
        <v>101</v>
      </c>
    </row>
    <row r="79" spans="3:33" s="6" customFormat="1" x14ac:dyDescent="0.2">
      <c r="AG79" s="6" t="s">
        <v>102</v>
      </c>
    </row>
    <row r="80" spans="3:33" s="6" customFormat="1" x14ac:dyDescent="0.2">
      <c r="AG80" s="6" t="s">
        <v>103</v>
      </c>
    </row>
    <row r="81" spans="33:33" s="6" customFormat="1" x14ac:dyDescent="0.2">
      <c r="AG81" s="6" t="s">
        <v>104</v>
      </c>
    </row>
    <row r="82" spans="33:33" s="6" customFormat="1" x14ac:dyDescent="0.2">
      <c r="AG82" s="6" t="s">
        <v>105</v>
      </c>
    </row>
    <row r="83" spans="33:33" s="6" customFormat="1" x14ac:dyDescent="0.2">
      <c r="AG83" s="6" t="s">
        <v>106</v>
      </c>
    </row>
    <row r="84" spans="33:33" s="6" customFormat="1" x14ac:dyDescent="0.2">
      <c r="AG84" s="6" t="s">
        <v>107</v>
      </c>
    </row>
    <row r="85" spans="33:33" s="6" customFormat="1" x14ac:dyDescent="0.2">
      <c r="AG85" s="6" t="s">
        <v>108</v>
      </c>
    </row>
    <row r="86" spans="33:33" s="6" customFormat="1" x14ac:dyDescent="0.2">
      <c r="AG86" s="6" t="s">
        <v>109</v>
      </c>
    </row>
    <row r="87" spans="33:33" s="6" customFormat="1" x14ac:dyDescent="0.2">
      <c r="AG87" s="6" t="s">
        <v>110</v>
      </c>
    </row>
    <row r="88" spans="33:33" s="6" customFormat="1" x14ac:dyDescent="0.2">
      <c r="AG88" s="6" t="s">
        <v>111</v>
      </c>
    </row>
    <row r="89" spans="33:33" s="6" customFormat="1" x14ac:dyDescent="0.2">
      <c r="AG89" s="6" t="s">
        <v>100</v>
      </c>
    </row>
    <row r="90" spans="33:33" s="6" customFormat="1" x14ac:dyDescent="0.2"/>
    <row r="91" spans="33:33" s="6" customFormat="1" x14ac:dyDescent="0.2"/>
    <row r="92" spans="33:33" s="6" customFormat="1" x14ac:dyDescent="0.2"/>
    <row r="93" spans="33:33" s="6" customFormat="1" x14ac:dyDescent="0.2"/>
    <row r="94" spans="33:33" s="6" customFormat="1" x14ac:dyDescent="0.2"/>
    <row r="95" spans="33:33" s="6" customFormat="1" x14ac:dyDescent="0.2"/>
    <row r="96" spans="33:33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</sheetData>
  <mergeCells count="53">
    <mergeCell ref="A34:C34"/>
    <mergeCell ref="C38:C39"/>
    <mergeCell ref="D38:E38"/>
    <mergeCell ref="A52:B53"/>
    <mergeCell ref="C52:Q53"/>
    <mergeCell ref="E58:J58"/>
    <mergeCell ref="K58:P58"/>
    <mergeCell ref="B28:C28"/>
    <mergeCell ref="B29:C29"/>
    <mergeCell ref="A30:C30"/>
    <mergeCell ref="B31:C31"/>
    <mergeCell ref="B32:C32"/>
    <mergeCell ref="B33:C33"/>
    <mergeCell ref="A22:C22"/>
    <mergeCell ref="B23:C23"/>
    <mergeCell ref="B24:C24"/>
    <mergeCell ref="B25:C25"/>
    <mergeCell ref="B26:C26"/>
    <mergeCell ref="A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U4:U5"/>
    <mergeCell ref="V4:V5"/>
    <mergeCell ref="A6:C6"/>
    <mergeCell ref="B7:C7"/>
    <mergeCell ref="B8:C8"/>
    <mergeCell ref="B9:C9"/>
    <mergeCell ref="E3:T3"/>
    <mergeCell ref="A4:A5"/>
    <mergeCell ref="B4:C5"/>
    <mergeCell ref="D4:D5"/>
    <mergeCell ref="E4:I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4"/>
  <sheetViews>
    <sheetView zoomScale="50" zoomScaleNormal="50" workbookViewId="0">
      <pane xSplit="3" ySplit="4" topLeftCell="D537" activePane="bottomRight" state="frozen"/>
      <selection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" defaultRowHeight="24" x14ac:dyDescent="0.2"/>
  <cols>
    <col min="1" max="1" width="9" style="186"/>
    <col min="2" max="2" width="18.75" style="186" bestFit="1" customWidth="1"/>
    <col min="3" max="3" width="23.125" style="186" customWidth="1"/>
    <col min="4" max="4" width="43.75" style="261" customWidth="1"/>
    <col min="5" max="5" width="16.25" style="186" customWidth="1"/>
    <col min="6" max="6" width="17.25" style="261" customWidth="1"/>
    <col min="7" max="7" width="42.75" style="261" customWidth="1"/>
    <col min="8" max="8" width="27.375" style="281" customWidth="1"/>
    <col min="9" max="9" width="41" style="261" customWidth="1"/>
    <col min="10" max="10" width="30.25" style="261" customWidth="1"/>
    <col min="11" max="52" width="9" style="6"/>
    <col min="53" max="16384" width="9" style="186"/>
  </cols>
  <sheetData>
    <row r="1" spans="1:52" ht="30.75" x14ac:dyDescent="0.2">
      <c r="A1" s="187"/>
      <c r="B1" s="188" t="s">
        <v>112</v>
      </c>
      <c r="C1" s="189" t="s">
        <v>1</v>
      </c>
      <c r="D1" s="190"/>
      <c r="E1" s="189"/>
      <c r="F1" s="191"/>
      <c r="G1" s="191"/>
      <c r="H1" s="192"/>
      <c r="I1" s="193"/>
      <c r="J1" s="194" t="s">
        <v>2</v>
      </c>
      <c r="K1" s="195"/>
    </row>
    <row r="2" spans="1:52" ht="30.75" x14ac:dyDescent="0.2">
      <c r="A2" s="196"/>
      <c r="B2" s="197" t="s">
        <v>3</v>
      </c>
      <c r="C2" s="198" t="s">
        <v>4</v>
      </c>
      <c r="D2" s="199"/>
      <c r="E2" s="200"/>
      <c r="F2" s="201"/>
      <c r="G2" s="202"/>
      <c r="H2" s="203"/>
      <c r="I2" s="204"/>
      <c r="J2" s="205" t="s">
        <v>5</v>
      </c>
      <c r="K2" s="206"/>
    </row>
    <row r="3" spans="1:52" s="6" customFormat="1" ht="27.75" x14ac:dyDescent="0.2">
      <c r="A3" s="196"/>
      <c r="B3" s="207"/>
      <c r="C3" s="17" t="s">
        <v>113</v>
      </c>
      <c r="D3" s="208" t="s">
        <v>114</v>
      </c>
      <c r="F3" s="209"/>
      <c r="G3" s="209"/>
      <c r="H3" s="210"/>
      <c r="I3" s="211"/>
      <c r="J3" s="211"/>
    </row>
    <row r="4" spans="1:52" ht="138.75" x14ac:dyDescent="0.2">
      <c r="A4" s="212" t="s">
        <v>10</v>
      </c>
      <c r="B4" s="213" t="s">
        <v>115</v>
      </c>
      <c r="C4" s="213"/>
      <c r="D4" s="214" t="s">
        <v>116</v>
      </c>
      <c r="E4" s="214" t="s">
        <v>117</v>
      </c>
      <c r="F4" s="214" t="s">
        <v>118</v>
      </c>
      <c r="G4" s="214" t="s">
        <v>119</v>
      </c>
      <c r="H4" s="214" t="s">
        <v>120</v>
      </c>
      <c r="I4" s="214" t="s">
        <v>121</v>
      </c>
      <c r="J4" s="214" t="s">
        <v>122</v>
      </c>
    </row>
    <row r="5" spans="1:52" ht="72" x14ac:dyDescent="0.2">
      <c r="A5" s="215">
        <v>1</v>
      </c>
      <c r="B5" s="216" t="s">
        <v>123</v>
      </c>
      <c r="C5" s="217"/>
      <c r="D5" s="218" t="s">
        <v>124</v>
      </c>
      <c r="E5" s="219">
        <f>VLOOKUP(D5,'[1]000'!$B$19:$C$34,2,0)</f>
        <v>1</v>
      </c>
      <c r="F5" s="220" t="s">
        <v>125</v>
      </c>
      <c r="G5" s="218" t="s">
        <v>126</v>
      </c>
      <c r="H5" s="221" t="s">
        <v>127</v>
      </c>
      <c r="I5" s="218" t="s">
        <v>128</v>
      </c>
      <c r="J5" s="218" t="s">
        <v>129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</row>
    <row r="6" spans="1:52" ht="72" x14ac:dyDescent="0.2">
      <c r="A6" s="215">
        <v>2</v>
      </c>
      <c r="B6" s="216" t="s">
        <v>130</v>
      </c>
      <c r="C6" s="217"/>
      <c r="D6" s="218" t="s">
        <v>124</v>
      </c>
      <c r="E6" s="219">
        <f>VLOOKUP(D6,'[1]000'!$B$19:$C$34,2,0)</f>
        <v>1</v>
      </c>
      <c r="F6" s="219" t="s">
        <v>125</v>
      </c>
      <c r="G6" s="222" t="s">
        <v>131</v>
      </c>
      <c r="H6" s="223" t="s">
        <v>132</v>
      </c>
      <c r="I6" s="218" t="s">
        <v>133</v>
      </c>
      <c r="J6" s="218" t="s">
        <v>134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</row>
    <row r="7" spans="1:52" ht="72" x14ac:dyDescent="0.2">
      <c r="A7" s="215">
        <v>3</v>
      </c>
      <c r="B7" s="216" t="s">
        <v>135</v>
      </c>
      <c r="C7" s="224"/>
      <c r="D7" s="218" t="s">
        <v>136</v>
      </c>
      <c r="E7" s="219">
        <f>VLOOKUP(D7,'[1]000'!$B$19:$C$34,2,0)</f>
        <v>0.6</v>
      </c>
      <c r="F7" s="219"/>
      <c r="G7" s="222" t="s">
        <v>137</v>
      </c>
      <c r="H7" s="223" t="s">
        <v>138</v>
      </c>
      <c r="I7" s="218" t="s">
        <v>139</v>
      </c>
      <c r="J7" s="120" t="s">
        <v>129</v>
      </c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</row>
    <row r="8" spans="1:52" ht="72" x14ac:dyDescent="0.2">
      <c r="A8" s="215">
        <v>4</v>
      </c>
      <c r="B8" s="216" t="s">
        <v>140</v>
      </c>
      <c r="C8" s="224"/>
      <c r="D8" s="218" t="s">
        <v>141</v>
      </c>
      <c r="E8" s="219">
        <f>VLOOKUP(D8,'[1]000'!$B$19:$C$34,2,0)</f>
        <v>0.8</v>
      </c>
      <c r="F8" s="219"/>
      <c r="G8" s="222" t="s">
        <v>142</v>
      </c>
      <c r="H8" s="223" t="s">
        <v>138</v>
      </c>
      <c r="I8" s="218" t="s">
        <v>143</v>
      </c>
      <c r="J8" s="120" t="s">
        <v>129</v>
      </c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</row>
    <row r="9" spans="1:52" ht="48" x14ac:dyDescent="0.2">
      <c r="A9" s="215">
        <v>5</v>
      </c>
      <c r="B9" s="216" t="s">
        <v>144</v>
      </c>
      <c r="C9" s="217"/>
      <c r="D9" s="218" t="s">
        <v>136</v>
      </c>
      <c r="E9" s="219">
        <f>VLOOKUP(D9,'[1]000'!$B$19:$C$34,2,0)</f>
        <v>0.6</v>
      </c>
      <c r="F9" s="219"/>
      <c r="G9" s="222" t="s">
        <v>145</v>
      </c>
      <c r="H9" s="223" t="s">
        <v>138</v>
      </c>
      <c r="I9" s="120" t="s">
        <v>146</v>
      </c>
      <c r="J9" s="120" t="s">
        <v>129</v>
      </c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</row>
    <row r="10" spans="1:52" ht="42" customHeight="1" x14ac:dyDescent="0.2">
      <c r="A10" s="215">
        <v>6</v>
      </c>
      <c r="B10" s="216" t="s">
        <v>147</v>
      </c>
      <c r="C10" s="217"/>
      <c r="D10" s="218" t="s">
        <v>136</v>
      </c>
      <c r="E10" s="219">
        <f>VLOOKUP(D10,'[1]000'!$B$19:$C$34,2,0)</f>
        <v>0.6</v>
      </c>
      <c r="F10" s="220"/>
      <c r="G10" s="222" t="s">
        <v>148</v>
      </c>
      <c r="H10" s="223" t="s">
        <v>149</v>
      </c>
      <c r="I10" s="120" t="s">
        <v>150</v>
      </c>
      <c r="J10" s="120" t="s">
        <v>129</v>
      </c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</row>
    <row r="11" spans="1:52" ht="42" customHeight="1" x14ac:dyDescent="0.2">
      <c r="A11" s="215">
        <v>7</v>
      </c>
      <c r="B11" s="216" t="s">
        <v>151</v>
      </c>
      <c r="C11" s="224"/>
      <c r="D11" s="218" t="s">
        <v>136</v>
      </c>
      <c r="E11" s="219">
        <f>VLOOKUP(D11,'[1]000'!$B$19:$C$34,2,0)</f>
        <v>0.6</v>
      </c>
      <c r="F11" s="220"/>
      <c r="G11" s="222" t="s">
        <v>152</v>
      </c>
      <c r="H11" s="223" t="s">
        <v>153</v>
      </c>
      <c r="I11" s="218" t="s">
        <v>154</v>
      </c>
      <c r="J11" s="120" t="s">
        <v>129</v>
      </c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</row>
    <row r="12" spans="1:52" ht="53.25" customHeight="1" x14ac:dyDescent="0.2">
      <c r="A12" s="215">
        <v>8</v>
      </c>
      <c r="B12" s="216" t="s">
        <v>155</v>
      </c>
      <c r="C12" s="224"/>
      <c r="D12" s="218" t="s">
        <v>136</v>
      </c>
      <c r="E12" s="219">
        <f>VLOOKUP(D12,'[1]000'!$B$19:$C$34,2,0)</f>
        <v>0.6</v>
      </c>
      <c r="F12" s="220"/>
      <c r="G12" s="222" t="s">
        <v>156</v>
      </c>
      <c r="H12" s="223" t="s">
        <v>153</v>
      </c>
      <c r="I12" s="120" t="s">
        <v>157</v>
      </c>
      <c r="J12" s="120" t="s">
        <v>129</v>
      </c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</row>
    <row r="13" spans="1:52" ht="96" x14ac:dyDescent="0.2">
      <c r="A13" s="215">
        <v>9</v>
      </c>
      <c r="B13" s="216" t="s">
        <v>158</v>
      </c>
      <c r="C13" s="224"/>
      <c r="D13" s="218" t="s">
        <v>159</v>
      </c>
      <c r="E13" s="219">
        <f>VLOOKUP(D13,'[1]000'!$B$19:$C$34,2,0)</f>
        <v>0.4</v>
      </c>
      <c r="F13" s="220"/>
      <c r="G13" s="222" t="s">
        <v>160</v>
      </c>
      <c r="H13" s="223" t="s">
        <v>161</v>
      </c>
      <c r="I13" s="120" t="s">
        <v>162</v>
      </c>
      <c r="J13" s="120" t="s">
        <v>129</v>
      </c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</row>
    <row r="14" spans="1:52" ht="48" x14ac:dyDescent="0.2">
      <c r="A14" s="215">
        <v>10</v>
      </c>
      <c r="B14" s="216" t="s">
        <v>163</v>
      </c>
      <c r="C14" s="217"/>
      <c r="D14" s="218" t="s">
        <v>136</v>
      </c>
      <c r="E14" s="219">
        <f>VLOOKUP(D14,'[1]000'!$B$19:$C$34,2,0)</f>
        <v>0.6</v>
      </c>
      <c r="F14" s="220"/>
      <c r="G14" s="222" t="s">
        <v>164</v>
      </c>
      <c r="H14" s="223" t="s">
        <v>153</v>
      </c>
      <c r="I14" s="218" t="s">
        <v>165</v>
      </c>
      <c r="J14" s="120" t="s">
        <v>129</v>
      </c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</row>
    <row r="15" spans="1:52" ht="48" x14ac:dyDescent="0.2">
      <c r="A15" s="215">
        <v>11</v>
      </c>
      <c r="B15" s="216" t="s">
        <v>166</v>
      </c>
      <c r="C15" s="217"/>
      <c r="D15" s="218" t="s">
        <v>136</v>
      </c>
      <c r="E15" s="219">
        <f>VLOOKUP(D15,'[1]000'!$B$19:$C$34,2,0)</f>
        <v>0.6</v>
      </c>
      <c r="F15" s="220"/>
      <c r="G15" s="222" t="s">
        <v>167</v>
      </c>
      <c r="H15" s="223" t="s">
        <v>132</v>
      </c>
      <c r="I15" s="120" t="s">
        <v>168</v>
      </c>
      <c r="J15" s="120" t="s">
        <v>129</v>
      </c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</row>
    <row r="16" spans="1:52" ht="48" x14ac:dyDescent="0.2">
      <c r="A16" s="215">
        <v>12</v>
      </c>
      <c r="B16" s="216" t="s">
        <v>169</v>
      </c>
      <c r="C16" s="217"/>
      <c r="D16" s="218" t="s">
        <v>136</v>
      </c>
      <c r="E16" s="219">
        <f>VLOOKUP(D16,'[1]000'!$B$19:$C$34,2,0)</f>
        <v>0.6</v>
      </c>
      <c r="F16" s="220"/>
      <c r="G16" s="222" t="s">
        <v>170</v>
      </c>
      <c r="H16" s="223" t="s">
        <v>171</v>
      </c>
      <c r="I16" s="120" t="s">
        <v>172</v>
      </c>
      <c r="J16" s="120" t="s">
        <v>129</v>
      </c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</row>
    <row r="17" spans="1:52" ht="72" x14ac:dyDescent="0.2">
      <c r="A17" s="215">
        <v>13</v>
      </c>
      <c r="B17" s="216" t="s">
        <v>173</v>
      </c>
      <c r="C17" s="224"/>
      <c r="D17" s="218" t="s">
        <v>136</v>
      </c>
      <c r="E17" s="219">
        <f>VLOOKUP(D17,'[1]000'!$B$19:$C$34,2,0)</f>
        <v>0.6</v>
      </c>
      <c r="F17" s="220"/>
      <c r="G17" s="222" t="s">
        <v>174</v>
      </c>
      <c r="H17" s="223" t="s">
        <v>153</v>
      </c>
      <c r="I17" s="218" t="s">
        <v>175</v>
      </c>
      <c r="J17" s="120" t="s">
        <v>129</v>
      </c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</row>
    <row r="18" spans="1:52" ht="72" x14ac:dyDescent="0.2">
      <c r="A18" s="215">
        <v>14</v>
      </c>
      <c r="B18" s="216" t="s">
        <v>176</v>
      </c>
      <c r="C18" s="224"/>
      <c r="D18" s="218" t="s">
        <v>159</v>
      </c>
      <c r="E18" s="219">
        <f>VLOOKUP(D18,'[1]000'!$B$19:$C$34,2,0)</f>
        <v>0.4</v>
      </c>
      <c r="F18" s="220"/>
      <c r="G18" s="222" t="s">
        <v>177</v>
      </c>
      <c r="H18" s="223" t="s">
        <v>178</v>
      </c>
      <c r="I18" s="218" t="s">
        <v>179</v>
      </c>
      <c r="J18" s="218" t="s">
        <v>180</v>
      </c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</row>
    <row r="19" spans="1:52" ht="73.5" customHeight="1" x14ac:dyDescent="0.2">
      <c r="A19" s="215">
        <v>15</v>
      </c>
      <c r="B19" s="216" t="s">
        <v>181</v>
      </c>
      <c r="C19" s="224"/>
      <c r="D19" s="218" t="s">
        <v>124</v>
      </c>
      <c r="E19" s="219">
        <f>VLOOKUP(D19,'[1]000'!$B$19:$C$34,2,0)</f>
        <v>1</v>
      </c>
      <c r="F19" s="219" t="s">
        <v>182</v>
      </c>
      <c r="G19" s="222" t="s">
        <v>183</v>
      </c>
      <c r="H19" s="223" t="s">
        <v>149</v>
      </c>
      <c r="I19" s="218" t="s">
        <v>184</v>
      </c>
      <c r="J19" s="218" t="s">
        <v>185</v>
      </c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</row>
    <row r="20" spans="1:52" ht="69.75" customHeight="1" x14ac:dyDescent="0.2">
      <c r="A20" s="215">
        <v>16</v>
      </c>
      <c r="B20" s="216" t="s">
        <v>186</v>
      </c>
      <c r="C20" s="224"/>
      <c r="D20" s="218" t="s">
        <v>136</v>
      </c>
      <c r="E20" s="219">
        <f>VLOOKUP(D20,'[1]000'!$B$19:$C$34,2,0)</f>
        <v>0.6</v>
      </c>
      <c r="F20" s="220"/>
      <c r="G20" s="222" t="s">
        <v>187</v>
      </c>
      <c r="H20" s="223" t="s">
        <v>171</v>
      </c>
      <c r="I20" s="218" t="s">
        <v>188</v>
      </c>
      <c r="J20" s="218" t="s">
        <v>189</v>
      </c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</row>
    <row r="21" spans="1:52" ht="77.25" customHeight="1" x14ac:dyDescent="0.2">
      <c r="A21" s="215">
        <v>17</v>
      </c>
      <c r="B21" s="216" t="s">
        <v>190</v>
      </c>
      <c r="C21" s="224"/>
      <c r="D21" s="218" t="s">
        <v>124</v>
      </c>
      <c r="E21" s="219">
        <f>VLOOKUP(D21,'[1]000'!$B$19:$C$34,2,0)</f>
        <v>1</v>
      </c>
      <c r="F21" s="219" t="s">
        <v>182</v>
      </c>
      <c r="G21" s="222" t="s">
        <v>191</v>
      </c>
      <c r="H21" s="223" t="s">
        <v>171</v>
      </c>
      <c r="I21" s="120" t="s">
        <v>192</v>
      </c>
      <c r="J21" s="120" t="s">
        <v>189</v>
      </c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</row>
    <row r="22" spans="1:52" ht="48" x14ac:dyDescent="0.2">
      <c r="A22" s="215">
        <v>18</v>
      </c>
      <c r="B22" s="216" t="s">
        <v>193</v>
      </c>
      <c r="C22" s="217"/>
      <c r="D22" s="218" t="s">
        <v>136</v>
      </c>
      <c r="E22" s="219">
        <f>VLOOKUP(D22,'[1]000'!$B$19:$C$34,2,0)</f>
        <v>0.6</v>
      </c>
      <c r="F22" s="219"/>
      <c r="G22" s="222" t="s">
        <v>194</v>
      </c>
      <c r="H22" s="223" t="s">
        <v>138</v>
      </c>
      <c r="I22" s="120" t="s">
        <v>195</v>
      </c>
      <c r="J22" s="120" t="s">
        <v>189</v>
      </c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</row>
    <row r="23" spans="1:52" ht="48" x14ac:dyDescent="0.2">
      <c r="A23" s="215">
        <v>19</v>
      </c>
      <c r="B23" s="216" t="s">
        <v>196</v>
      </c>
      <c r="C23" s="217"/>
      <c r="D23" s="218" t="s">
        <v>124</v>
      </c>
      <c r="E23" s="219">
        <f>VLOOKUP(D23,'[1]000'!$B$19:$C$34,2,0)</f>
        <v>1</v>
      </c>
      <c r="F23" s="219" t="s">
        <v>197</v>
      </c>
      <c r="G23" s="222" t="s">
        <v>198</v>
      </c>
      <c r="H23" s="223" t="s">
        <v>171</v>
      </c>
      <c r="I23" s="120" t="s">
        <v>192</v>
      </c>
      <c r="J23" s="120" t="s">
        <v>189</v>
      </c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</row>
    <row r="24" spans="1:52" ht="48" x14ac:dyDescent="0.2">
      <c r="A24" s="215">
        <v>20</v>
      </c>
      <c r="B24" s="216" t="s">
        <v>199</v>
      </c>
      <c r="C24" s="217"/>
      <c r="D24" s="218" t="s">
        <v>124</v>
      </c>
      <c r="E24" s="219">
        <f>VLOOKUP(D24,'[1]000'!$B$19:$C$34,2,0)</f>
        <v>1</v>
      </c>
      <c r="F24" s="219" t="s">
        <v>200</v>
      </c>
      <c r="G24" s="222" t="s">
        <v>201</v>
      </c>
      <c r="H24" s="223" t="s">
        <v>132</v>
      </c>
      <c r="I24" s="120" t="s">
        <v>192</v>
      </c>
      <c r="J24" s="120" t="s">
        <v>189</v>
      </c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</row>
    <row r="25" spans="1:52" ht="48" x14ac:dyDescent="0.2">
      <c r="A25" s="215">
        <v>21</v>
      </c>
      <c r="B25" s="225" t="s">
        <v>202</v>
      </c>
      <c r="C25" s="217"/>
      <c r="D25" s="218" t="s">
        <v>141</v>
      </c>
      <c r="E25" s="219">
        <f>VLOOKUP(D25,'[1]000'!$B$19:$C$34,2,0)</f>
        <v>0.8</v>
      </c>
      <c r="F25" s="219"/>
      <c r="G25" s="222" t="s">
        <v>203</v>
      </c>
      <c r="H25" s="223" t="s">
        <v>138</v>
      </c>
      <c r="I25" s="120" t="s">
        <v>204</v>
      </c>
      <c r="J25" s="120" t="s">
        <v>189</v>
      </c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</row>
    <row r="26" spans="1:52" ht="48" x14ac:dyDescent="0.2">
      <c r="A26" s="215">
        <v>22</v>
      </c>
      <c r="B26" s="216" t="s">
        <v>205</v>
      </c>
      <c r="C26" s="224"/>
      <c r="D26" s="218" t="s">
        <v>136</v>
      </c>
      <c r="E26" s="219">
        <f>VLOOKUP(D26,'[1]000'!$B$19:$C$34,2,0)</f>
        <v>0.6</v>
      </c>
      <c r="F26" s="220"/>
      <c r="G26" s="222" t="s">
        <v>206</v>
      </c>
      <c r="H26" s="223" t="s">
        <v>127</v>
      </c>
      <c r="I26" s="120" t="s">
        <v>207</v>
      </c>
      <c r="J26" s="120" t="s">
        <v>189</v>
      </c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</row>
    <row r="27" spans="1:52" ht="96" x14ac:dyDescent="0.2">
      <c r="A27" s="215">
        <v>23</v>
      </c>
      <c r="B27" s="216" t="s">
        <v>208</v>
      </c>
      <c r="C27" s="224"/>
      <c r="D27" s="218" t="s">
        <v>141</v>
      </c>
      <c r="E27" s="219">
        <f>VLOOKUP(D27,'[1]000'!$B$19:$C$34,2,0)</f>
        <v>0.8</v>
      </c>
      <c r="F27" s="220"/>
      <c r="G27" s="222" t="s">
        <v>209</v>
      </c>
      <c r="H27" s="223" t="s">
        <v>210</v>
      </c>
      <c r="I27" s="218" t="s">
        <v>211</v>
      </c>
      <c r="J27" s="120" t="s">
        <v>189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</row>
    <row r="28" spans="1:52" x14ac:dyDescent="0.2">
      <c r="A28" s="215">
        <v>24</v>
      </c>
      <c r="B28" s="225" t="s">
        <v>212</v>
      </c>
      <c r="C28" s="217"/>
      <c r="D28" s="218" t="s">
        <v>213</v>
      </c>
      <c r="E28" s="219">
        <f>VLOOKUP(D28,'[1]000'!$B$19:$C$34,2,0)</f>
        <v>1</v>
      </c>
      <c r="F28" s="220"/>
      <c r="G28" s="226" t="s">
        <v>214</v>
      </c>
      <c r="H28" s="223" t="s">
        <v>215</v>
      </c>
      <c r="I28" s="120" t="s">
        <v>216</v>
      </c>
      <c r="J28" s="120" t="s">
        <v>189</v>
      </c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</row>
    <row r="29" spans="1:52" ht="72" x14ac:dyDescent="0.2">
      <c r="A29" s="215">
        <v>25</v>
      </c>
      <c r="B29" s="216" t="s">
        <v>217</v>
      </c>
      <c r="C29" s="224"/>
      <c r="D29" s="218" t="s">
        <v>159</v>
      </c>
      <c r="E29" s="219">
        <f>VLOOKUP(D29,'[1]000'!$B$19:$C$34,2,0)</f>
        <v>0.4</v>
      </c>
      <c r="F29" s="220"/>
      <c r="G29" s="218" t="s">
        <v>218</v>
      </c>
      <c r="H29" s="221" t="s">
        <v>219</v>
      </c>
      <c r="I29" s="218" t="s">
        <v>220</v>
      </c>
      <c r="J29" s="120" t="s">
        <v>189</v>
      </c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 t="s">
        <v>25</v>
      </c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</row>
    <row r="30" spans="1:52" ht="72" x14ac:dyDescent="0.2">
      <c r="A30" s="215">
        <v>26</v>
      </c>
      <c r="B30" s="216" t="s">
        <v>221</v>
      </c>
      <c r="C30" s="224"/>
      <c r="D30" s="218" t="s">
        <v>159</v>
      </c>
      <c r="E30" s="219">
        <f>VLOOKUP(D30,'[1]000'!$B$19:$C$34,2,0)</f>
        <v>0.4</v>
      </c>
      <c r="F30" s="220"/>
      <c r="G30" s="218" t="s">
        <v>218</v>
      </c>
      <c r="H30" s="221" t="s">
        <v>219</v>
      </c>
      <c r="I30" s="218" t="s">
        <v>222</v>
      </c>
      <c r="J30" s="218" t="s">
        <v>223</v>
      </c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</row>
    <row r="31" spans="1:52" ht="72" x14ac:dyDescent="0.2">
      <c r="A31" s="215">
        <v>27</v>
      </c>
      <c r="B31" s="216" t="s">
        <v>224</v>
      </c>
      <c r="C31" s="224"/>
      <c r="D31" s="218" t="s">
        <v>159</v>
      </c>
      <c r="E31" s="219">
        <f>VLOOKUP(D31,'[1]000'!$B$19:$C$34,2,0)</f>
        <v>0.4</v>
      </c>
      <c r="F31" s="220"/>
      <c r="G31" s="218" t="s">
        <v>218</v>
      </c>
      <c r="H31" s="221" t="s">
        <v>219</v>
      </c>
      <c r="I31" s="218" t="s">
        <v>225</v>
      </c>
      <c r="J31" s="218" t="s">
        <v>223</v>
      </c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 t="s">
        <v>25</v>
      </c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</row>
    <row r="32" spans="1:52" ht="72" x14ac:dyDescent="0.2">
      <c r="A32" s="215">
        <v>28</v>
      </c>
      <c r="B32" s="216" t="s">
        <v>226</v>
      </c>
      <c r="C32" s="224"/>
      <c r="D32" s="218" t="s">
        <v>159</v>
      </c>
      <c r="E32" s="219">
        <f>VLOOKUP(D32,'[1]000'!$B$19:$C$34,2,0)</f>
        <v>0.4</v>
      </c>
      <c r="F32" s="220"/>
      <c r="G32" s="218" t="s">
        <v>218</v>
      </c>
      <c r="H32" s="221" t="s">
        <v>219</v>
      </c>
      <c r="I32" s="218" t="s">
        <v>227</v>
      </c>
      <c r="J32" s="218" t="s">
        <v>223</v>
      </c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</row>
    <row r="33" spans="1:52" ht="72" x14ac:dyDescent="0.2">
      <c r="A33" s="215">
        <v>29</v>
      </c>
      <c r="B33" s="216" t="s">
        <v>228</v>
      </c>
      <c r="C33" s="224"/>
      <c r="D33" s="218" t="s">
        <v>159</v>
      </c>
      <c r="E33" s="219">
        <f>VLOOKUP(D33,'[1]000'!$B$19:$C$34,2,0)</f>
        <v>0.4</v>
      </c>
      <c r="F33" s="220"/>
      <c r="G33" s="218" t="s">
        <v>218</v>
      </c>
      <c r="H33" s="221" t="s">
        <v>219</v>
      </c>
      <c r="I33" s="218" t="s">
        <v>229</v>
      </c>
      <c r="J33" s="218" t="s">
        <v>223</v>
      </c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</row>
    <row r="34" spans="1:52" ht="96" x14ac:dyDescent="0.2">
      <c r="A34" s="215">
        <v>30</v>
      </c>
      <c r="B34" s="216" t="s">
        <v>230</v>
      </c>
      <c r="C34" s="224"/>
      <c r="D34" s="218" t="s">
        <v>159</v>
      </c>
      <c r="E34" s="219">
        <f>VLOOKUP(D34,'[1]000'!$B$19:$C$34,2,0)</f>
        <v>0.4</v>
      </c>
      <c r="F34" s="220"/>
      <c r="G34" s="218" t="s">
        <v>218</v>
      </c>
      <c r="H34" s="221" t="s">
        <v>219</v>
      </c>
      <c r="I34" s="218" t="s">
        <v>231</v>
      </c>
      <c r="J34" s="120" t="s">
        <v>189</v>
      </c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</row>
    <row r="35" spans="1:52" ht="72" x14ac:dyDescent="0.2">
      <c r="A35" s="215">
        <v>31</v>
      </c>
      <c r="B35" s="216" t="s">
        <v>232</v>
      </c>
      <c r="C35" s="224"/>
      <c r="D35" s="218" t="s">
        <v>159</v>
      </c>
      <c r="E35" s="219">
        <f>VLOOKUP(D35,'[1]000'!$B$19:$C$34,2,0)</f>
        <v>0.4</v>
      </c>
      <c r="F35" s="220"/>
      <c r="G35" s="218" t="s">
        <v>218</v>
      </c>
      <c r="H35" s="221" t="s">
        <v>219</v>
      </c>
      <c r="I35" s="218" t="s">
        <v>233</v>
      </c>
      <c r="J35" s="120" t="s">
        <v>189</v>
      </c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</row>
    <row r="36" spans="1:52" ht="72" x14ac:dyDescent="0.2">
      <c r="A36" s="215">
        <v>32</v>
      </c>
      <c r="B36" s="216" t="s">
        <v>234</v>
      </c>
      <c r="C36" s="224"/>
      <c r="D36" s="218" t="s">
        <v>159</v>
      </c>
      <c r="E36" s="219">
        <f>VLOOKUP(D36,'[1]000'!$B$19:$C$34,2,0)</f>
        <v>0.4</v>
      </c>
      <c r="F36" s="220"/>
      <c r="G36" s="218" t="s">
        <v>218</v>
      </c>
      <c r="H36" s="221" t="s">
        <v>219</v>
      </c>
      <c r="I36" s="218" t="s">
        <v>235</v>
      </c>
      <c r="J36" s="120" t="s">
        <v>189</v>
      </c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</row>
    <row r="37" spans="1:52" ht="72" x14ac:dyDescent="0.2">
      <c r="A37" s="215">
        <v>33</v>
      </c>
      <c r="B37" s="216" t="s">
        <v>236</v>
      </c>
      <c r="C37" s="224"/>
      <c r="D37" s="218" t="s">
        <v>237</v>
      </c>
      <c r="E37" s="219">
        <f>VLOOKUP(D37,'[1]000'!$B$19:$C$34,2,0)</f>
        <v>0.2</v>
      </c>
      <c r="F37" s="220"/>
      <c r="G37" s="218" t="s">
        <v>218</v>
      </c>
      <c r="H37" s="221" t="s">
        <v>219</v>
      </c>
      <c r="I37" s="218" t="s">
        <v>238</v>
      </c>
      <c r="J37" s="120" t="s">
        <v>189</v>
      </c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</row>
    <row r="38" spans="1:52" ht="72" x14ac:dyDescent="0.2">
      <c r="A38" s="215">
        <v>34</v>
      </c>
      <c r="B38" s="216" t="s">
        <v>239</v>
      </c>
      <c r="C38" s="224"/>
      <c r="D38" s="218" t="s">
        <v>237</v>
      </c>
      <c r="E38" s="219">
        <f>VLOOKUP(D38,'[1]000'!$B$19:$C$34,2,0)</f>
        <v>0.2</v>
      </c>
      <c r="F38" s="220"/>
      <c r="G38" s="218" t="s">
        <v>218</v>
      </c>
      <c r="H38" s="221" t="s">
        <v>219</v>
      </c>
      <c r="I38" s="218" t="s">
        <v>238</v>
      </c>
      <c r="J38" s="120" t="s">
        <v>189</v>
      </c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</row>
    <row r="39" spans="1:52" ht="72" x14ac:dyDescent="0.2">
      <c r="A39" s="215">
        <v>35</v>
      </c>
      <c r="B39" s="216" t="s">
        <v>240</v>
      </c>
      <c r="C39" s="224"/>
      <c r="D39" s="218" t="s">
        <v>237</v>
      </c>
      <c r="E39" s="219">
        <f>VLOOKUP(D39,'[1]000'!$B$19:$C$34,2,0)</f>
        <v>0.2</v>
      </c>
      <c r="F39" s="220"/>
      <c r="G39" s="218" t="s">
        <v>218</v>
      </c>
      <c r="H39" s="221" t="s">
        <v>219</v>
      </c>
      <c r="I39" s="218" t="s">
        <v>241</v>
      </c>
      <c r="J39" s="120" t="s">
        <v>189</v>
      </c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</row>
    <row r="40" spans="1:52" ht="48" customHeight="1" x14ac:dyDescent="0.2">
      <c r="A40" s="215">
        <v>36</v>
      </c>
      <c r="B40" s="216" t="s">
        <v>242</v>
      </c>
      <c r="C40" s="224"/>
      <c r="D40" s="218" t="s">
        <v>237</v>
      </c>
      <c r="E40" s="219">
        <f>VLOOKUP(D40,'[1]000'!$B$19:$C$34,2,0)</f>
        <v>0.2</v>
      </c>
      <c r="F40" s="220"/>
      <c r="G40" s="218" t="s">
        <v>218</v>
      </c>
      <c r="H40" s="221" t="s">
        <v>219</v>
      </c>
      <c r="I40" s="218" t="s">
        <v>243</v>
      </c>
      <c r="J40" s="120" t="s">
        <v>189</v>
      </c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</row>
    <row r="41" spans="1:52" ht="72" customHeight="1" x14ac:dyDescent="0.2">
      <c r="A41" s="215">
        <v>37</v>
      </c>
      <c r="B41" s="216" t="s">
        <v>244</v>
      </c>
      <c r="C41" s="224"/>
      <c r="D41" s="218" t="s">
        <v>237</v>
      </c>
      <c r="E41" s="219">
        <f>VLOOKUP(D41,'[1]000'!$B$19:$C$34,2,0)</f>
        <v>0.2</v>
      </c>
      <c r="F41" s="220"/>
      <c r="G41" s="218" t="s">
        <v>218</v>
      </c>
      <c r="H41" s="221" t="s">
        <v>219</v>
      </c>
      <c r="I41" s="218" t="s">
        <v>235</v>
      </c>
      <c r="J41" s="120" t="s">
        <v>189</v>
      </c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</row>
    <row r="42" spans="1:52" ht="72" customHeight="1" x14ac:dyDescent="0.2">
      <c r="A42" s="215">
        <v>38</v>
      </c>
      <c r="B42" s="216" t="s">
        <v>245</v>
      </c>
      <c r="C42" s="224"/>
      <c r="D42" s="218" t="s">
        <v>237</v>
      </c>
      <c r="E42" s="219">
        <f>VLOOKUP(D42,'[1]000'!$B$19:$C$34,2,0)</f>
        <v>0.2</v>
      </c>
      <c r="F42" s="220"/>
      <c r="G42" s="218" t="s">
        <v>218</v>
      </c>
      <c r="H42" s="221" t="s">
        <v>219</v>
      </c>
      <c r="I42" s="218" t="s">
        <v>246</v>
      </c>
      <c r="J42" s="120" t="s">
        <v>189</v>
      </c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</row>
    <row r="43" spans="1:52" ht="48" x14ac:dyDescent="0.2">
      <c r="A43" s="215">
        <v>39</v>
      </c>
      <c r="B43" s="216" t="s">
        <v>247</v>
      </c>
      <c r="C43" s="224"/>
      <c r="D43" s="218" t="s">
        <v>136</v>
      </c>
      <c r="E43" s="219">
        <f>VLOOKUP(D43,'[1]000'!$B$19:$C$34,2,0)</f>
        <v>0.6</v>
      </c>
      <c r="F43" s="219"/>
      <c r="G43" s="222" t="s">
        <v>248</v>
      </c>
      <c r="H43" s="223" t="s">
        <v>138</v>
      </c>
      <c r="I43" s="120" t="s">
        <v>249</v>
      </c>
      <c r="J43" s="120" t="s">
        <v>250</v>
      </c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</row>
    <row r="44" spans="1:52" ht="48" x14ac:dyDescent="0.2">
      <c r="A44" s="215">
        <v>40</v>
      </c>
      <c r="B44" s="216" t="s">
        <v>251</v>
      </c>
      <c r="C44" s="217"/>
      <c r="D44" s="218" t="s">
        <v>124</v>
      </c>
      <c r="E44" s="219">
        <f>VLOOKUP(D44,'[1]000'!$B$19:$C$34,2,0)</f>
        <v>1</v>
      </c>
      <c r="F44" s="219" t="s">
        <v>252</v>
      </c>
      <c r="G44" s="222" t="s">
        <v>253</v>
      </c>
      <c r="H44" s="223" t="s">
        <v>171</v>
      </c>
      <c r="I44" s="120" t="s">
        <v>254</v>
      </c>
      <c r="J44" s="120" t="s">
        <v>255</v>
      </c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</row>
    <row r="45" spans="1:52" ht="48" x14ac:dyDescent="0.2">
      <c r="A45" s="215">
        <v>41</v>
      </c>
      <c r="B45" s="216" t="s">
        <v>256</v>
      </c>
      <c r="C45" s="217"/>
      <c r="D45" s="218" t="s">
        <v>124</v>
      </c>
      <c r="E45" s="219">
        <f>VLOOKUP(D45,'[1]000'!$B$19:$C$34,2,0)</f>
        <v>1</v>
      </c>
      <c r="F45" s="219" t="s">
        <v>252</v>
      </c>
      <c r="G45" s="222" t="s">
        <v>257</v>
      </c>
      <c r="H45" s="223" t="s">
        <v>171</v>
      </c>
      <c r="I45" s="120" t="s">
        <v>258</v>
      </c>
      <c r="J45" s="120" t="s">
        <v>255</v>
      </c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</row>
    <row r="46" spans="1:52" ht="48" x14ac:dyDescent="0.2">
      <c r="A46" s="215">
        <v>42</v>
      </c>
      <c r="B46" s="216" t="s">
        <v>259</v>
      </c>
      <c r="C46" s="224"/>
      <c r="D46" s="218" t="s">
        <v>124</v>
      </c>
      <c r="E46" s="219">
        <f>VLOOKUP(D46,'[1]000'!$B$19:$C$34,2,0)</f>
        <v>1</v>
      </c>
      <c r="F46" s="219" t="s">
        <v>197</v>
      </c>
      <c r="G46" s="222" t="s">
        <v>260</v>
      </c>
      <c r="H46" s="223" t="s">
        <v>171</v>
      </c>
      <c r="I46" s="120" t="s">
        <v>261</v>
      </c>
      <c r="J46" s="120" t="s">
        <v>255</v>
      </c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</row>
    <row r="47" spans="1:52" ht="54.75" customHeight="1" x14ac:dyDescent="0.2">
      <c r="A47" s="215">
        <v>43</v>
      </c>
      <c r="B47" s="216" t="s">
        <v>262</v>
      </c>
      <c r="C47" s="224"/>
      <c r="D47" s="218" t="s">
        <v>124</v>
      </c>
      <c r="E47" s="219">
        <f>VLOOKUP(D47,'[1]000'!$B$19:$C$34,2,0)</f>
        <v>1</v>
      </c>
      <c r="F47" s="227" t="s">
        <v>182</v>
      </c>
      <c r="G47" s="218" t="s">
        <v>263</v>
      </c>
      <c r="H47" s="228" t="s">
        <v>127</v>
      </c>
      <c r="I47" s="120" t="s">
        <v>264</v>
      </c>
      <c r="J47" s="120" t="s">
        <v>255</v>
      </c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</row>
    <row r="48" spans="1:52" ht="54.75" customHeight="1" x14ac:dyDescent="0.2">
      <c r="A48" s="215">
        <v>44</v>
      </c>
      <c r="B48" s="216" t="s">
        <v>265</v>
      </c>
      <c r="C48" s="224"/>
      <c r="D48" s="218" t="s">
        <v>141</v>
      </c>
      <c r="E48" s="219">
        <f>VLOOKUP(D48,'[1]000'!$B$19:$C$34,2,0)</f>
        <v>0.8</v>
      </c>
      <c r="F48" s="219"/>
      <c r="G48" s="222" t="s">
        <v>266</v>
      </c>
      <c r="H48" s="223" t="s">
        <v>138</v>
      </c>
      <c r="I48" s="218" t="s">
        <v>267</v>
      </c>
      <c r="J48" s="218" t="s">
        <v>268</v>
      </c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</row>
    <row r="49" spans="1:52" ht="54.75" customHeight="1" x14ac:dyDescent="0.2">
      <c r="A49" s="215">
        <v>45</v>
      </c>
      <c r="B49" s="216" t="s">
        <v>269</v>
      </c>
      <c r="C49" s="224"/>
      <c r="D49" s="218" t="s">
        <v>159</v>
      </c>
      <c r="E49" s="219">
        <f>VLOOKUP(D49,'[1]000'!$B$19:$C$34,2,0)</f>
        <v>0.4</v>
      </c>
      <c r="F49" s="219" t="s">
        <v>270</v>
      </c>
      <c r="G49" s="222" t="s">
        <v>271</v>
      </c>
      <c r="H49" s="223" t="s">
        <v>272</v>
      </c>
      <c r="I49" s="120" t="s">
        <v>273</v>
      </c>
      <c r="J49" s="218" t="s">
        <v>274</v>
      </c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</row>
    <row r="50" spans="1:52" ht="54.75" customHeight="1" x14ac:dyDescent="0.2">
      <c r="A50" s="215">
        <v>46</v>
      </c>
      <c r="B50" s="216" t="s">
        <v>275</v>
      </c>
      <c r="C50" s="217"/>
      <c r="D50" s="218" t="s">
        <v>159</v>
      </c>
      <c r="E50" s="219">
        <f>VLOOKUP(D50,'[1]000'!$B$19:$C$34,2,0)</f>
        <v>0.4</v>
      </c>
      <c r="F50" s="219" t="s">
        <v>270</v>
      </c>
      <c r="G50" s="222" t="s">
        <v>276</v>
      </c>
      <c r="H50" s="223" t="s">
        <v>272</v>
      </c>
      <c r="I50" s="218" t="s">
        <v>277</v>
      </c>
      <c r="J50" s="218" t="s">
        <v>274</v>
      </c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</row>
    <row r="51" spans="1:52" ht="72" customHeight="1" x14ac:dyDescent="0.2">
      <c r="A51" s="215">
        <v>47</v>
      </c>
      <c r="B51" s="225" t="s">
        <v>278</v>
      </c>
      <c r="C51" s="217"/>
      <c r="D51" s="218" t="s">
        <v>237</v>
      </c>
      <c r="E51" s="219">
        <f>VLOOKUP(D51,'[1]000'!$B$19:$C$34,2,0)</f>
        <v>0.2</v>
      </c>
      <c r="F51" s="219"/>
      <c r="G51" s="222" t="s">
        <v>279</v>
      </c>
      <c r="H51" s="223" t="s">
        <v>219</v>
      </c>
      <c r="I51" s="218" t="s">
        <v>280</v>
      </c>
      <c r="J51" s="218" t="s">
        <v>274</v>
      </c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</row>
    <row r="52" spans="1:52" ht="54.75" customHeight="1" x14ac:dyDescent="0.2">
      <c r="A52" s="215">
        <v>48</v>
      </c>
      <c r="B52" s="216" t="s">
        <v>281</v>
      </c>
      <c r="C52" s="217"/>
      <c r="D52" s="218" t="s">
        <v>124</v>
      </c>
      <c r="E52" s="219">
        <f>VLOOKUP(D52,'[1]000'!$B$19:$C$34,2,0)</f>
        <v>1</v>
      </c>
      <c r="F52" s="219" t="s">
        <v>252</v>
      </c>
      <c r="G52" s="222" t="s">
        <v>282</v>
      </c>
      <c r="H52" s="223" t="s">
        <v>283</v>
      </c>
      <c r="I52" s="218" t="s">
        <v>284</v>
      </c>
      <c r="J52" s="218" t="s">
        <v>274</v>
      </c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</row>
    <row r="53" spans="1:52" ht="54.75" customHeight="1" x14ac:dyDescent="0.2">
      <c r="A53" s="215">
        <v>49</v>
      </c>
      <c r="B53" s="216" t="s">
        <v>285</v>
      </c>
      <c r="C53" s="217"/>
      <c r="D53" s="218" t="s">
        <v>124</v>
      </c>
      <c r="E53" s="219">
        <f>VLOOKUP(D53,'[1]000'!$B$19:$C$34,2,0)</f>
        <v>1</v>
      </c>
      <c r="F53" s="219" t="s">
        <v>252</v>
      </c>
      <c r="G53" s="222" t="s">
        <v>286</v>
      </c>
      <c r="H53" s="223" t="s">
        <v>283</v>
      </c>
      <c r="I53" s="218" t="s">
        <v>287</v>
      </c>
      <c r="J53" s="218" t="s">
        <v>274</v>
      </c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</row>
    <row r="54" spans="1:52" ht="54.75" customHeight="1" x14ac:dyDescent="0.2">
      <c r="A54" s="215">
        <v>50</v>
      </c>
      <c r="B54" s="216" t="s">
        <v>288</v>
      </c>
      <c r="C54" s="217"/>
      <c r="D54" s="218" t="s">
        <v>124</v>
      </c>
      <c r="E54" s="219">
        <f>VLOOKUP(D54,'[1]000'!$B$19:$C$34,2,0)</f>
        <v>1</v>
      </c>
      <c r="F54" s="219" t="s">
        <v>252</v>
      </c>
      <c r="G54" s="222" t="s">
        <v>289</v>
      </c>
      <c r="H54" s="223" t="s">
        <v>283</v>
      </c>
      <c r="I54" s="218" t="s">
        <v>290</v>
      </c>
      <c r="J54" s="218" t="s">
        <v>274</v>
      </c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</row>
    <row r="55" spans="1:52" ht="54.75" customHeight="1" x14ac:dyDescent="0.2">
      <c r="A55" s="215">
        <v>51</v>
      </c>
      <c r="B55" s="216" t="s">
        <v>291</v>
      </c>
      <c r="C55" s="217"/>
      <c r="D55" s="218" t="s">
        <v>124</v>
      </c>
      <c r="E55" s="219">
        <f>VLOOKUP(D55,'[1]000'!$B$19:$C$34,2,0)</f>
        <v>1</v>
      </c>
      <c r="F55" s="219" t="s">
        <v>252</v>
      </c>
      <c r="G55" s="222" t="s">
        <v>292</v>
      </c>
      <c r="H55" s="223" t="s">
        <v>283</v>
      </c>
      <c r="I55" s="218" t="s">
        <v>293</v>
      </c>
      <c r="J55" s="218" t="s">
        <v>274</v>
      </c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</row>
    <row r="56" spans="1:52" ht="96.75" customHeight="1" x14ac:dyDescent="0.2">
      <c r="A56" s="215">
        <v>52</v>
      </c>
      <c r="B56" s="216" t="s">
        <v>294</v>
      </c>
      <c r="C56" s="217"/>
      <c r="D56" s="218" t="s">
        <v>124</v>
      </c>
      <c r="E56" s="219">
        <f>VLOOKUP(D56,'[1]000'!$B$19:$C$34,2,0)</f>
        <v>1</v>
      </c>
      <c r="F56" s="219" t="s">
        <v>252</v>
      </c>
      <c r="G56" s="222" t="s">
        <v>295</v>
      </c>
      <c r="H56" s="223" t="s">
        <v>283</v>
      </c>
      <c r="I56" s="218" t="s">
        <v>296</v>
      </c>
      <c r="J56" s="218" t="s">
        <v>297</v>
      </c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</row>
    <row r="57" spans="1:52" ht="54.75" customHeight="1" x14ac:dyDescent="0.2">
      <c r="A57" s="215">
        <v>53</v>
      </c>
      <c r="B57" s="216" t="s">
        <v>298</v>
      </c>
      <c r="C57" s="217"/>
      <c r="D57" s="218" t="s">
        <v>124</v>
      </c>
      <c r="E57" s="219">
        <f>VLOOKUP(D57,'[1]000'!$B$19:$C$34,2,0)</f>
        <v>1</v>
      </c>
      <c r="F57" s="219" t="s">
        <v>252</v>
      </c>
      <c r="G57" s="222" t="s">
        <v>299</v>
      </c>
      <c r="H57" s="223" t="s">
        <v>283</v>
      </c>
      <c r="I57" s="218" t="s">
        <v>300</v>
      </c>
      <c r="J57" s="218" t="s">
        <v>301</v>
      </c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</row>
    <row r="58" spans="1:52" ht="120" x14ac:dyDescent="0.2">
      <c r="A58" s="215">
        <v>54</v>
      </c>
      <c r="B58" s="216" t="s">
        <v>302</v>
      </c>
      <c r="C58" s="217"/>
      <c r="D58" s="218" t="s">
        <v>124</v>
      </c>
      <c r="E58" s="219">
        <f>VLOOKUP(D58,'[1]000'!$B$19:$C$34,2,0)</f>
        <v>1</v>
      </c>
      <c r="F58" s="219" t="s">
        <v>197</v>
      </c>
      <c r="G58" s="222" t="s">
        <v>303</v>
      </c>
      <c r="H58" s="223" t="s">
        <v>304</v>
      </c>
      <c r="I58" s="218" t="s">
        <v>305</v>
      </c>
      <c r="J58" s="120" t="s">
        <v>306</v>
      </c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</row>
    <row r="59" spans="1:52" ht="72" x14ac:dyDescent="0.2">
      <c r="A59" s="215">
        <v>55</v>
      </c>
      <c r="B59" s="216" t="s">
        <v>307</v>
      </c>
      <c r="C59" s="224"/>
      <c r="D59" s="218" t="s">
        <v>136</v>
      </c>
      <c r="E59" s="219">
        <f>VLOOKUP(D59,'[1]000'!$B$19:$C$34,2,0)</f>
        <v>0.6</v>
      </c>
      <c r="F59" s="219"/>
      <c r="G59" s="222" t="s">
        <v>308</v>
      </c>
      <c r="H59" s="223" t="s">
        <v>138</v>
      </c>
      <c r="I59" s="120" t="s">
        <v>309</v>
      </c>
      <c r="J59" s="120" t="s">
        <v>306</v>
      </c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</row>
    <row r="60" spans="1:52" ht="72" x14ac:dyDescent="0.2">
      <c r="A60" s="215">
        <v>56</v>
      </c>
      <c r="B60" s="216" t="s">
        <v>310</v>
      </c>
      <c r="C60" s="224"/>
      <c r="D60" s="218" t="s">
        <v>136</v>
      </c>
      <c r="E60" s="219">
        <f>VLOOKUP(D60,'[1]000'!$B$19:$C$34,2,0)</f>
        <v>0.6</v>
      </c>
      <c r="F60" s="219"/>
      <c r="G60" s="222" t="s">
        <v>311</v>
      </c>
      <c r="H60" s="223" t="s">
        <v>138</v>
      </c>
      <c r="I60" s="218" t="s">
        <v>312</v>
      </c>
      <c r="J60" s="120" t="s">
        <v>306</v>
      </c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</row>
    <row r="61" spans="1:52" ht="72" x14ac:dyDescent="0.2">
      <c r="A61" s="215">
        <v>57</v>
      </c>
      <c r="B61" s="225" t="s">
        <v>313</v>
      </c>
      <c r="C61" s="217"/>
      <c r="D61" s="218" t="s">
        <v>136</v>
      </c>
      <c r="E61" s="219">
        <f>VLOOKUP(D61,'[1]000'!$B$19:$C$34,2,0)</f>
        <v>0.6</v>
      </c>
      <c r="F61" s="219"/>
      <c r="G61" s="222" t="s">
        <v>314</v>
      </c>
      <c r="H61" s="223" t="s">
        <v>138</v>
      </c>
      <c r="I61" s="218" t="s">
        <v>315</v>
      </c>
      <c r="J61" s="120" t="s">
        <v>306</v>
      </c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</row>
    <row r="62" spans="1:52" ht="72" x14ac:dyDescent="0.2">
      <c r="A62" s="215">
        <v>58</v>
      </c>
      <c r="B62" s="225" t="s">
        <v>316</v>
      </c>
      <c r="C62" s="217"/>
      <c r="D62" s="218" t="s">
        <v>136</v>
      </c>
      <c r="E62" s="219">
        <f>VLOOKUP(D62,'[1]000'!$B$19:$C$34,2,0)</f>
        <v>0.6</v>
      </c>
      <c r="F62" s="120"/>
      <c r="G62" s="222" t="s">
        <v>317</v>
      </c>
      <c r="H62" s="223" t="s">
        <v>138</v>
      </c>
      <c r="I62" s="218" t="s">
        <v>318</v>
      </c>
      <c r="J62" s="120" t="s">
        <v>306</v>
      </c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</row>
    <row r="63" spans="1:52" ht="72" x14ac:dyDescent="0.2">
      <c r="A63" s="215">
        <v>59</v>
      </c>
      <c r="B63" s="216" t="s">
        <v>319</v>
      </c>
      <c r="C63" s="224"/>
      <c r="D63" s="218" t="s">
        <v>136</v>
      </c>
      <c r="E63" s="219">
        <f>VLOOKUP(D63,'[1]000'!$B$19:$C$34,2,0)</f>
        <v>0.6</v>
      </c>
      <c r="F63" s="219"/>
      <c r="G63" s="222" t="s">
        <v>320</v>
      </c>
      <c r="H63" s="223" t="s">
        <v>138</v>
      </c>
      <c r="I63" s="218" t="s">
        <v>321</v>
      </c>
      <c r="J63" s="120" t="s">
        <v>306</v>
      </c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</row>
    <row r="64" spans="1:52" ht="48" x14ac:dyDescent="0.2">
      <c r="A64" s="215">
        <v>60</v>
      </c>
      <c r="B64" s="229" t="s">
        <v>322</v>
      </c>
      <c r="C64" s="230"/>
      <c r="D64" s="218" t="s">
        <v>323</v>
      </c>
      <c r="E64" s="219">
        <f>VLOOKUP(D64,'[1]000'!$B$19:$C$34,2,0)</f>
        <v>0.6</v>
      </c>
      <c r="F64" s="219"/>
      <c r="G64" s="231" t="s">
        <v>324</v>
      </c>
      <c r="H64" s="232" t="s">
        <v>325</v>
      </c>
      <c r="I64" s="233" t="s">
        <v>326</v>
      </c>
      <c r="J64" s="234" t="s">
        <v>306</v>
      </c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</row>
    <row r="65" spans="1:52" ht="48" x14ac:dyDescent="0.2">
      <c r="A65" s="215">
        <v>61</v>
      </c>
      <c r="B65" s="225" t="s">
        <v>327</v>
      </c>
      <c r="C65" s="217"/>
      <c r="D65" s="218" t="s">
        <v>323</v>
      </c>
      <c r="E65" s="219">
        <f>VLOOKUP(D65,'[1]000'!$B$19:$C$34,2,0)</f>
        <v>0.6</v>
      </c>
      <c r="F65" s="219"/>
      <c r="G65" s="222" t="s">
        <v>324</v>
      </c>
      <c r="H65" s="223" t="s">
        <v>325</v>
      </c>
      <c r="I65" s="218" t="s">
        <v>328</v>
      </c>
      <c r="J65" s="120" t="s">
        <v>306</v>
      </c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</row>
    <row r="66" spans="1:52" ht="96" x14ac:dyDescent="0.2">
      <c r="A66" s="215">
        <v>62</v>
      </c>
      <c r="B66" s="225" t="s">
        <v>329</v>
      </c>
      <c r="C66" s="217"/>
      <c r="D66" s="218" t="s">
        <v>330</v>
      </c>
      <c r="E66" s="219">
        <f>VLOOKUP(D66,'[1]000'!$B$19:$C$34,2,0)</f>
        <v>1</v>
      </c>
      <c r="F66" s="219"/>
      <c r="G66" s="222" t="s">
        <v>331</v>
      </c>
      <c r="H66" s="223" t="s">
        <v>332</v>
      </c>
      <c r="I66" s="218" t="s">
        <v>333</v>
      </c>
      <c r="J66" s="120" t="s">
        <v>306</v>
      </c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</row>
    <row r="67" spans="1:52" ht="96" x14ac:dyDescent="0.2">
      <c r="A67" s="215">
        <v>63</v>
      </c>
      <c r="B67" s="225" t="s">
        <v>334</v>
      </c>
      <c r="C67" s="217"/>
      <c r="D67" s="218" t="s">
        <v>330</v>
      </c>
      <c r="E67" s="219">
        <f>VLOOKUP(D67,'[1]000'!$B$19:$C$34,2,0)</f>
        <v>1</v>
      </c>
      <c r="F67" s="219"/>
      <c r="G67" s="222" t="s">
        <v>331</v>
      </c>
      <c r="H67" s="223" t="s">
        <v>332</v>
      </c>
      <c r="I67" s="218" t="s">
        <v>333</v>
      </c>
      <c r="J67" s="120" t="s">
        <v>306</v>
      </c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</row>
    <row r="68" spans="1:52" ht="96" x14ac:dyDescent="0.2">
      <c r="A68" s="215">
        <v>64</v>
      </c>
      <c r="B68" s="225" t="s">
        <v>335</v>
      </c>
      <c r="C68" s="217"/>
      <c r="D68" s="218" t="s">
        <v>330</v>
      </c>
      <c r="E68" s="219">
        <f>VLOOKUP(D68,'[1]000'!$B$19:$C$34,2,0)</f>
        <v>1</v>
      </c>
      <c r="F68" s="219"/>
      <c r="G68" s="222" t="s">
        <v>331</v>
      </c>
      <c r="H68" s="223" t="s">
        <v>332</v>
      </c>
      <c r="I68" s="218" t="s">
        <v>333</v>
      </c>
      <c r="J68" s="120" t="s">
        <v>306</v>
      </c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</row>
    <row r="69" spans="1:52" ht="96" x14ac:dyDescent="0.2">
      <c r="A69" s="215">
        <v>65</v>
      </c>
      <c r="B69" s="225" t="s">
        <v>336</v>
      </c>
      <c r="C69" s="217"/>
      <c r="D69" s="218" t="s">
        <v>330</v>
      </c>
      <c r="E69" s="219">
        <f>VLOOKUP(D69,'[1]000'!$B$19:$C$34,2,0)</f>
        <v>1</v>
      </c>
      <c r="F69" s="219"/>
      <c r="G69" s="222" t="s">
        <v>331</v>
      </c>
      <c r="H69" s="223" t="s">
        <v>332</v>
      </c>
      <c r="I69" s="218" t="s">
        <v>333</v>
      </c>
      <c r="J69" s="120" t="s">
        <v>306</v>
      </c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</row>
    <row r="70" spans="1:52" ht="96" x14ac:dyDescent="0.2">
      <c r="A70" s="215">
        <v>66</v>
      </c>
      <c r="B70" s="225" t="s">
        <v>337</v>
      </c>
      <c r="C70" s="217"/>
      <c r="D70" s="218" t="s">
        <v>330</v>
      </c>
      <c r="E70" s="219">
        <f>VLOOKUP(D70,'[1]000'!$B$19:$C$34,2,0)</f>
        <v>1</v>
      </c>
      <c r="F70" s="219"/>
      <c r="G70" s="222" t="s">
        <v>331</v>
      </c>
      <c r="H70" s="223" t="s">
        <v>332</v>
      </c>
      <c r="I70" s="218" t="s">
        <v>338</v>
      </c>
      <c r="J70" s="120" t="s">
        <v>306</v>
      </c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</row>
    <row r="71" spans="1:52" ht="96" x14ac:dyDescent="0.2">
      <c r="A71" s="215">
        <v>67</v>
      </c>
      <c r="B71" s="225" t="s">
        <v>339</v>
      </c>
      <c r="C71" s="217"/>
      <c r="D71" s="218" t="s">
        <v>330</v>
      </c>
      <c r="E71" s="219">
        <f>VLOOKUP(D71,'[1]000'!$B$19:$C$34,2,0)</f>
        <v>1</v>
      </c>
      <c r="F71" s="219"/>
      <c r="G71" s="222" t="s">
        <v>331</v>
      </c>
      <c r="H71" s="223" t="s">
        <v>332</v>
      </c>
      <c r="I71" s="218" t="s">
        <v>338</v>
      </c>
      <c r="J71" s="120" t="s">
        <v>306</v>
      </c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</row>
    <row r="72" spans="1:52" ht="96" x14ac:dyDescent="0.2">
      <c r="A72" s="215">
        <v>68</v>
      </c>
      <c r="B72" s="225" t="s">
        <v>340</v>
      </c>
      <c r="C72" s="217"/>
      <c r="D72" s="218" t="s">
        <v>330</v>
      </c>
      <c r="E72" s="219">
        <f>VLOOKUP(D72,'[1]000'!$B$19:$C$34,2,0)</f>
        <v>1</v>
      </c>
      <c r="F72" s="219"/>
      <c r="G72" s="222" t="s">
        <v>331</v>
      </c>
      <c r="H72" s="223" t="s">
        <v>332</v>
      </c>
      <c r="I72" s="218" t="s">
        <v>338</v>
      </c>
      <c r="J72" s="120" t="s">
        <v>306</v>
      </c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</row>
    <row r="73" spans="1:52" ht="96" x14ac:dyDescent="0.2">
      <c r="A73" s="215">
        <v>69</v>
      </c>
      <c r="B73" s="225" t="s">
        <v>341</v>
      </c>
      <c r="C73" s="217"/>
      <c r="D73" s="218" t="s">
        <v>330</v>
      </c>
      <c r="E73" s="219">
        <f>VLOOKUP(D73,'[1]000'!$B$19:$C$34,2,0)</f>
        <v>1</v>
      </c>
      <c r="F73" s="219"/>
      <c r="G73" s="222" t="s">
        <v>331</v>
      </c>
      <c r="H73" s="223" t="s">
        <v>332</v>
      </c>
      <c r="I73" s="218" t="s">
        <v>338</v>
      </c>
      <c r="J73" s="120" t="s">
        <v>306</v>
      </c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</row>
    <row r="74" spans="1:52" ht="96" x14ac:dyDescent="0.2">
      <c r="A74" s="215">
        <v>70</v>
      </c>
      <c r="B74" s="225" t="s">
        <v>342</v>
      </c>
      <c r="C74" s="217"/>
      <c r="D74" s="218" t="s">
        <v>330</v>
      </c>
      <c r="E74" s="219">
        <f>VLOOKUP(D74,'[1]000'!$B$19:$C$34,2,0)</f>
        <v>1</v>
      </c>
      <c r="F74" s="120"/>
      <c r="G74" s="222" t="s">
        <v>331</v>
      </c>
      <c r="H74" s="223" t="s">
        <v>332</v>
      </c>
      <c r="I74" s="218" t="s">
        <v>343</v>
      </c>
      <c r="J74" s="120" t="s">
        <v>306</v>
      </c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</row>
    <row r="75" spans="1:52" ht="96" x14ac:dyDescent="0.2">
      <c r="A75" s="215">
        <v>71</v>
      </c>
      <c r="B75" s="225" t="s">
        <v>344</v>
      </c>
      <c r="C75" s="217"/>
      <c r="D75" s="218" t="s">
        <v>330</v>
      </c>
      <c r="E75" s="219">
        <f>VLOOKUP(D75,'[1]000'!$B$19:$C$34,2,0)</f>
        <v>1</v>
      </c>
      <c r="F75" s="219"/>
      <c r="G75" s="222" t="s">
        <v>331</v>
      </c>
      <c r="H75" s="223" t="s">
        <v>332</v>
      </c>
      <c r="I75" s="218" t="s">
        <v>343</v>
      </c>
      <c r="J75" s="120" t="s">
        <v>306</v>
      </c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</row>
    <row r="76" spans="1:52" ht="96" x14ac:dyDescent="0.2">
      <c r="A76" s="215">
        <v>72</v>
      </c>
      <c r="B76" s="225" t="s">
        <v>345</v>
      </c>
      <c r="C76" s="217"/>
      <c r="D76" s="218" t="s">
        <v>330</v>
      </c>
      <c r="E76" s="219">
        <f>VLOOKUP(D76,'[1]000'!$B$19:$C$34,2,0)</f>
        <v>1</v>
      </c>
      <c r="F76" s="219"/>
      <c r="G76" s="222" t="s">
        <v>331</v>
      </c>
      <c r="H76" s="223" t="s">
        <v>332</v>
      </c>
      <c r="I76" s="218" t="s">
        <v>343</v>
      </c>
      <c r="J76" s="120" t="s">
        <v>306</v>
      </c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</row>
    <row r="77" spans="1:52" ht="96" x14ac:dyDescent="0.2">
      <c r="A77" s="215">
        <v>73</v>
      </c>
      <c r="B77" s="225" t="s">
        <v>346</v>
      </c>
      <c r="C77" s="217"/>
      <c r="D77" s="218" t="s">
        <v>330</v>
      </c>
      <c r="E77" s="219">
        <f>VLOOKUP(D77,'[1]000'!$B$19:$C$34,2,0)</f>
        <v>1</v>
      </c>
      <c r="F77" s="219"/>
      <c r="G77" s="222" t="s">
        <v>331</v>
      </c>
      <c r="H77" s="223" t="s">
        <v>332</v>
      </c>
      <c r="I77" s="218" t="s">
        <v>343</v>
      </c>
      <c r="J77" s="120" t="s">
        <v>306</v>
      </c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</row>
    <row r="78" spans="1:52" ht="96" x14ac:dyDescent="0.2">
      <c r="A78" s="215">
        <v>74</v>
      </c>
      <c r="B78" s="225" t="s">
        <v>347</v>
      </c>
      <c r="C78" s="217"/>
      <c r="D78" s="218" t="s">
        <v>330</v>
      </c>
      <c r="E78" s="219">
        <f>VLOOKUP(D78,'[1]000'!$B$19:$C$34,2,0)</f>
        <v>1</v>
      </c>
      <c r="F78" s="219"/>
      <c r="G78" s="222" t="s">
        <v>331</v>
      </c>
      <c r="H78" s="223" t="s">
        <v>332</v>
      </c>
      <c r="I78" s="218" t="s">
        <v>348</v>
      </c>
      <c r="J78" s="120" t="s">
        <v>306</v>
      </c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</row>
    <row r="79" spans="1:52" ht="96" x14ac:dyDescent="0.2">
      <c r="A79" s="215">
        <v>75</v>
      </c>
      <c r="B79" s="225" t="s">
        <v>349</v>
      </c>
      <c r="C79" s="217"/>
      <c r="D79" s="218" t="s">
        <v>330</v>
      </c>
      <c r="E79" s="219">
        <f>VLOOKUP(D79,'[1]000'!$B$19:$C$34,2,0)</f>
        <v>1</v>
      </c>
      <c r="F79" s="219"/>
      <c r="G79" s="222" t="s">
        <v>331</v>
      </c>
      <c r="H79" s="223" t="s">
        <v>332</v>
      </c>
      <c r="I79" s="218" t="s">
        <v>348</v>
      </c>
      <c r="J79" s="120" t="s">
        <v>306</v>
      </c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</row>
    <row r="80" spans="1:52" ht="96" x14ac:dyDescent="0.2">
      <c r="A80" s="215">
        <v>76</v>
      </c>
      <c r="B80" s="225" t="s">
        <v>350</v>
      </c>
      <c r="C80" s="217"/>
      <c r="D80" s="218" t="s">
        <v>330</v>
      </c>
      <c r="E80" s="219">
        <f>VLOOKUP(D80,'[1]000'!$B$19:$C$34,2,0)</f>
        <v>1</v>
      </c>
      <c r="F80" s="219"/>
      <c r="G80" s="222" t="s">
        <v>331</v>
      </c>
      <c r="H80" s="223" t="s">
        <v>332</v>
      </c>
      <c r="I80" s="218" t="s">
        <v>348</v>
      </c>
      <c r="J80" s="120" t="s">
        <v>306</v>
      </c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</row>
    <row r="81" spans="1:52" ht="96" x14ac:dyDescent="0.2">
      <c r="A81" s="215">
        <v>77</v>
      </c>
      <c r="B81" s="225" t="s">
        <v>351</v>
      </c>
      <c r="C81" s="217"/>
      <c r="D81" s="218" t="s">
        <v>330</v>
      </c>
      <c r="E81" s="219">
        <f>VLOOKUP(D81,'[1]000'!$B$19:$C$34,2,0)</f>
        <v>1</v>
      </c>
      <c r="F81" s="219"/>
      <c r="G81" s="222" t="s">
        <v>331</v>
      </c>
      <c r="H81" s="223" t="s">
        <v>332</v>
      </c>
      <c r="I81" s="218" t="s">
        <v>348</v>
      </c>
      <c r="J81" s="120" t="s">
        <v>306</v>
      </c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</row>
    <row r="82" spans="1:52" ht="96" x14ac:dyDescent="0.2">
      <c r="A82" s="215">
        <v>78</v>
      </c>
      <c r="B82" s="216" t="s">
        <v>352</v>
      </c>
      <c r="C82" s="217"/>
      <c r="D82" s="218" t="s">
        <v>330</v>
      </c>
      <c r="E82" s="219">
        <f>VLOOKUP(D82,'[1]000'!$B$19:$C$34,2,0)</f>
        <v>1</v>
      </c>
      <c r="F82" s="219"/>
      <c r="G82" s="222" t="s">
        <v>331</v>
      </c>
      <c r="H82" s="223" t="s">
        <v>332</v>
      </c>
      <c r="I82" s="218" t="s">
        <v>353</v>
      </c>
      <c r="J82" s="120" t="s">
        <v>306</v>
      </c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</row>
    <row r="83" spans="1:52" ht="96" x14ac:dyDescent="0.2">
      <c r="A83" s="215">
        <v>79</v>
      </c>
      <c r="B83" s="216" t="s">
        <v>354</v>
      </c>
      <c r="C83" s="224"/>
      <c r="D83" s="218" t="s">
        <v>330</v>
      </c>
      <c r="E83" s="219">
        <f>VLOOKUP(D83,'[1]000'!$B$19:$C$34,2,0)</f>
        <v>1</v>
      </c>
      <c r="F83" s="219"/>
      <c r="G83" s="222" t="s">
        <v>331</v>
      </c>
      <c r="H83" s="223" t="s">
        <v>332</v>
      </c>
      <c r="I83" s="218" t="s">
        <v>353</v>
      </c>
      <c r="J83" s="120" t="s">
        <v>306</v>
      </c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</row>
    <row r="84" spans="1:52" ht="96" x14ac:dyDescent="0.2">
      <c r="A84" s="215">
        <v>80</v>
      </c>
      <c r="B84" s="216" t="s">
        <v>355</v>
      </c>
      <c r="C84" s="224"/>
      <c r="D84" s="218" t="s">
        <v>330</v>
      </c>
      <c r="E84" s="219">
        <f>VLOOKUP(D84,'[1]000'!$B$19:$C$34,2,0)</f>
        <v>1</v>
      </c>
      <c r="F84" s="219"/>
      <c r="G84" s="222" t="s">
        <v>331</v>
      </c>
      <c r="H84" s="223" t="s">
        <v>332</v>
      </c>
      <c r="I84" s="218" t="s">
        <v>353</v>
      </c>
      <c r="J84" s="120" t="s">
        <v>306</v>
      </c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</row>
    <row r="85" spans="1:52" ht="96" x14ac:dyDescent="0.2">
      <c r="A85" s="215">
        <v>81</v>
      </c>
      <c r="B85" s="216" t="s">
        <v>356</v>
      </c>
      <c r="C85" s="224"/>
      <c r="D85" s="218" t="s">
        <v>330</v>
      </c>
      <c r="E85" s="219">
        <f>VLOOKUP(D85,'[1]000'!$B$19:$C$34,2,0)</f>
        <v>1</v>
      </c>
      <c r="F85" s="219"/>
      <c r="G85" s="222" t="s">
        <v>331</v>
      </c>
      <c r="H85" s="223" t="s">
        <v>332</v>
      </c>
      <c r="I85" s="218" t="s">
        <v>353</v>
      </c>
      <c r="J85" s="120" t="s">
        <v>306</v>
      </c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</row>
    <row r="86" spans="1:52" ht="96" x14ac:dyDescent="0.2">
      <c r="A86" s="215">
        <v>82</v>
      </c>
      <c r="B86" s="225" t="s">
        <v>357</v>
      </c>
      <c r="C86" s="217"/>
      <c r="D86" s="218" t="s">
        <v>330</v>
      </c>
      <c r="E86" s="219">
        <f>VLOOKUP(D86,'[1]000'!$B$19:$C$34,2,0)</f>
        <v>1</v>
      </c>
      <c r="F86" s="219"/>
      <c r="G86" s="222" t="s">
        <v>331</v>
      </c>
      <c r="H86" s="223" t="s">
        <v>332</v>
      </c>
      <c r="I86" s="218" t="s">
        <v>358</v>
      </c>
      <c r="J86" s="120" t="s">
        <v>306</v>
      </c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</row>
    <row r="87" spans="1:52" ht="96" x14ac:dyDescent="0.2">
      <c r="A87" s="215">
        <v>83</v>
      </c>
      <c r="B87" s="225" t="s">
        <v>359</v>
      </c>
      <c r="C87" s="217"/>
      <c r="D87" s="218" t="s">
        <v>330</v>
      </c>
      <c r="E87" s="219">
        <f>VLOOKUP(D87,'[1]000'!$B$19:$C$34,2,0)</f>
        <v>1</v>
      </c>
      <c r="F87" s="219"/>
      <c r="G87" s="222" t="s">
        <v>331</v>
      </c>
      <c r="H87" s="223" t="s">
        <v>332</v>
      </c>
      <c r="I87" s="218" t="s">
        <v>358</v>
      </c>
      <c r="J87" s="120" t="s">
        <v>306</v>
      </c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</row>
    <row r="88" spans="1:52" ht="96" x14ac:dyDescent="0.2">
      <c r="A88" s="215">
        <v>84</v>
      </c>
      <c r="B88" s="225" t="s">
        <v>360</v>
      </c>
      <c r="C88" s="217"/>
      <c r="D88" s="218" t="s">
        <v>330</v>
      </c>
      <c r="E88" s="219">
        <f>VLOOKUP(D88,'[1]000'!$B$19:$C$34,2,0)</f>
        <v>1</v>
      </c>
      <c r="F88" s="219"/>
      <c r="G88" s="222" t="s">
        <v>331</v>
      </c>
      <c r="H88" s="223" t="s">
        <v>332</v>
      </c>
      <c r="I88" s="218" t="s">
        <v>358</v>
      </c>
      <c r="J88" s="120" t="s">
        <v>306</v>
      </c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</row>
    <row r="89" spans="1:52" ht="96" x14ac:dyDescent="0.2">
      <c r="A89" s="215">
        <v>85</v>
      </c>
      <c r="B89" s="225" t="s">
        <v>361</v>
      </c>
      <c r="C89" s="217"/>
      <c r="D89" s="218" t="s">
        <v>330</v>
      </c>
      <c r="E89" s="219">
        <f>VLOOKUP(D89,'[1]000'!$B$19:$C$34,2,0)</f>
        <v>1</v>
      </c>
      <c r="F89" s="219"/>
      <c r="G89" s="222" t="s">
        <v>331</v>
      </c>
      <c r="H89" s="223" t="s">
        <v>332</v>
      </c>
      <c r="I89" s="218" t="s">
        <v>358</v>
      </c>
      <c r="J89" s="120" t="s">
        <v>306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</row>
    <row r="90" spans="1:52" ht="168" x14ac:dyDescent="0.2">
      <c r="A90" s="215">
        <v>86</v>
      </c>
      <c r="B90" s="216" t="s">
        <v>362</v>
      </c>
      <c r="C90" s="224"/>
      <c r="D90" s="218" t="s">
        <v>124</v>
      </c>
      <c r="E90" s="219">
        <f>VLOOKUP(D90,'[1]000'!$B$19:$C$34,2,0)</f>
        <v>1</v>
      </c>
      <c r="F90" s="219" t="s">
        <v>182</v>
      </c>
      <c r="G90" s="222" t="s">
        <v>363</v>
      </c>
      <c r="H90" s="223" t="s">
        <v>364</v>
      </c>
      <c r="I90" s="218" t="s">
        <v>365</v>
      </c>
      <c r="J90" s="120" t="s">
        <v>306</v>
      </c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</row>
    <row r="91" spans="1:52" ht="48" x14ac:dyDescent="0.2">
      <c r="A91" s="215">
        <v>87</v>
      </c>
      <c r="B91" s="225" t="s">
        <v>366</v>
      </c>
      <c r="C91" s="217"/>
      <c r="D91" s="218" t="s">
        <v>136</v>
      </c>
      <c r="E91" s="219">
        <f>VLOOKUP(D91,'[1]000'!$B$19:$C$34,2,0)</f>
        <v>0.6</v>
      </c>
      <c r="F91" s="219"/>
      <c r="G91" s="222" t="s">
        <v>367</v>
      </c>
      <c r="H91" s="223" t="s">
        <v>171</v>
      </c>
      <c r="I91" s="120" t="s">
        <v>326</v>
      </c>
      <c r="J91" s="120" t="s">
        <v>306</v>
      </c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</row>
    <row r="92" spans="1:52" ht="48" x14ac:dyDescent="0.2">
      <c r="A92" s="215">
        <v>88</v>
      </c>
      <c r="B92" s="216" t="s">
        <v>368</v>
      </c>
      <c r="C92" s="224"/>
      <c r="D92" s="218" t="s">
        <v>136</v>
      </c>
      <c r="E92" s="219">
        <f>VLOOKUP(D92,'[1]000'!$B$19:$C$34,2,0)</f>
        <v>0.6</v>
      </c>
      <c r="F92" s="219"/>
      <c r="G92" s="222" t="s">
        <v>369</v>
      </c>
      <c r="H92" s="223" t="s">
        <v>138</v>
      </c>
      <c r="I92" s="120" t="s">
        <v>326</v>
      </c>
      <c r="J92" s="120" t="s">
        <v>306</v>
      </c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</row>
    <row r="93" spans="1:52" ht="48" x14ac:dyDescent="0.2">
      <c r="A93" s="215">
        <v>89</v>
      </c>
      <c r="B93" s="216" t="s">
        <v>370</v>
      </c>
      <c r="C93" s="224"/>
      <c r="D93" s="218" t="s">
        <v>141</v>
      </c>
      <c r="E93" s="219">
        <f>VLOOKUP(D93,'[1]000'!$B$19:$C$34,2,0)</f>
        <v>0.8</v>
      </c>
      <c r="F93" s="219"/>
      <c r="G93" s="222" t="s">
        <v>371</v>
      </c>
      <c r="H93" s="223" t="s">
        <v>372</v>
      </c>
      <c r="I93" s="120" t="s">
        <v>373</v>
      </c>
      <c r="J93" s="120" t="s">
        <v>306</v>
      </c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</row>
    <row r="94" spans="1:52" x14ac:dyDescent="0.2">
      <c r="A94" s="215">
        <v>90</v>
      </c>
      <c r="B94" s="225" t="s">
        <v>374</v>
      </c>
      <c r="C94" s="217"/>
      <c r="D94" s="218" t="s">
        <v>213</v>
      </c>
      <c r="E94" s="219">
        <f>VLOOKUP(D94,'[1]000'!$B$19:$C$34,2,0)</f>
        <v>1</v>
      </c>
      <c r="F94" s="219"/>
      <c r="G94" s="226" t="s">
        <v>214</v>
      </c>
      <c r="H94" s="223" t="s">
        <v>375</v>
      </c>
      <c r="I94" s="120" t="s">
        <v>376</v>
      </c>
      <c r="J94" s="120" t="s">
        <v>306</v>
      </c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</row>
    <row r="95" spans="1:52" x14ac:dyDescent="0.2">
      <c r="A95" s="215">
        <v>91</v>
      </c>
      <c r="B95" s="225" t="s">
        <v>377</v>
      </c>
      <c r="C95" s="217"/>
      <c r="D95" s="218" t="s">
        <v>213</v>
      </c>
      <c r="E95" s="219">
        <f>VLOOKUP(D95,'[1]000'!$B$19:$C$34,2,0)</f>
        <v>1</v>
      </c>
      <c r="F95" s="219"/>
      <c r="G95" s="226" t="s">
        <v>214</v>
      </c>
      <c r="H95" s="223" t="s">
        <v>215</v>
      </c>
      <c r="I95" s="120" t="s">
        <v>376</v>
      </c>
      <c r="J95" s="120" t="s">
        <v>306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</row>
    <row r="96" spans="1:52" x14ac:dyDescent="0.2">
      <c r="A96" s="215">
        <v>92</v>
      </c>
      <c r="B96" s="225" t="s">
        <v>378</v>
      </c>
      <c r="C96" s="217"/>
      <c r="D96" s="218" t="s">
        <v>213</v>
      </c>
      <c r="E96" s="219">
        <f>VLOOKUP(D96,'[1]000'!$B$19:$C$34,2,0)</f>
        <v>1</v>
      </c>
      <c r="F96" s="219"/>
      <c r="G96" s="226" t="s">
        <v>214</v>
      </c>
      <c r="H96" s="223" t="s">
        <v>375</v>
      </c>
      <c r="I96" s="120" t="s">
        <v>376</v>
      </c>
      <c r="J96" s="120" t="s">
        <v>306</v>
      </c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</row>
    <row r="97" spans="1:52" x14ac:dyDescent="0.2">
      <c r="A97" s="215">
        <v>93</v>
      </c>
      <c r="B97" s="225" t="s">
        <v>379</v>
      </c>
      <c r="C97" s="217"/>
      <c r="D97" s="218" t="s">
        <v>213</v>
      </c>
      <c r="E97" s="219">
        <f>VLOOKUP(D97,'[1]000'!$B$19:$C$34,2,0)</f>
        <v>1</v>
      </c>
      <c r="F97" s="219"/>
      <c r="G97" s="226" t="s">
        <v>214</v>
      </c>
      <c r="H97" s="223" t="s">
        <v>380</v>
      </c>
      <c r="I97" s="120" t="s">
        <v>376</v>
      </c>
      <c r="J97" s="120" t="s">
        <v>306</v>
      </c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</row>
    <row r="98" spans="1:52" x14ac:dyDescent="0.2">
      <c r="A98" s="215">
        <v>94</v>
      </c>
      <c r="B98" s="225" t="s">
        <v>381</v>
      </c>
      <c r="C98" s="217"/>
      <c r="D98" s="218" t="s">
        <v>213</v>
      </c>
      <c r="E98" s="219">
        <f>VLOOKUP(D98,'[1]000'!$B$19:$C$34,2,0)</f>
        <v>1</v>
      </c>
      <c r="F98" s="219"/>
      <c r="G98" s="226" t="s">
        <v>214</v>
      </c>
      <c r="H98" s="223" t="s">
        <v>375</v>
      </c>
      <c r="I98" s="120" t="s">
        <v>382</v>
      </c>
      <c r="J98" s="120" t="s">
        <v>306</v>
      </c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</row>
    <row r="99" spans="1:52" ht="24.75" customHeight="1" x14ac:dyDescent="0.2">
      <c r="A99" s="215">
        <v>95</v>
      </c>
      <c r="B99" s="216" t="s">
        <v>383</v>
      </c>
      <c r="C99" s="224"/>
      <c r="D99" s="218" t="s">
        <v>384</v>
      </c>
      <c r="E99" s="219">
        <f>VLOOKUP(D99,'[1]000'!$B$19:$C$34,2,0)</f>
        <v>0.4</v>
      </c>
      <c r="F99" s="220"/>
      <c r="G99" s="226" t="s">
        <v>214</v>
      </c>
      <c r="H99" s="223" t="s">
        <v>385</v>
      </c>
      <c r="I99" s="120" t="s">
        <v>382</v>
      </c>
      <c r="J99" s="120" t="s">
        <v>306</v>
      </c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</row>
    <row r="100" spans="1:52" x14ac:dyDescent="0.2">
      <c r="A100" s="215">
        <v>96</v>
      </c>
      <c r="B100" s="225" t="s">
        <v>386</v>
      </c>
      <c r="C100" s="217"/>
      <c r="D100" s="218" t="s">
        <v>213</v>
      </c>
      <c r="E100" s="219">
        <f>VLOOKUP(D100,'[1]000'!$B$19:$C$34,2,0)</f>
        <v>1</v>
      </c>
      <c r="F100" s="219"/>
      <c r="G100" s="226" t="s">
        <v>214</v>
      </c>
      <c r="H100" s="223" t="s">
        <v>387</v>
      </c>
      <c r="I100" s="120" t="s">
        <v>388</v>
      </c>
      <c r="J100" s="120" t="s">
        <v>306</v>
      </c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</row>
    <row r="101" spans="1:52" x14ac:dyDescent="0.2">
      <c r="A101" s="215">
        <v>97</v>
      </c>
      <c r="B101" s="225" t="s">
        <v>389</v>
      </c>
      <c r="C101" s="217"/>
      <c r="D101" s="218" t="s">
        <v>213</v>
      </c>
      <c r="E101" s="219">
        <f>VLOOKUP(D101,'[1]000'!$B$19:$C$34,2,0)</f>
        <v>1</v>
      </c>
      <c r="F101" s="219"/>
      <c r="G101" s="226" t="s">
        <v>214</v>
      </c>
      <c r="H101" s="223" t="s">
        <v>387</v>
      </c>
      <c r="I101" s="120" t="s">
        <v>376</v>
      </c>
      <c r="J101" s="120" t="s">
        <v>306</v>
      </c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</row>
    <row r="102" spans="1:52" x14ac:dyDescent="0.2">
      <c r="A102" s="215">
        <v>98</v>
      </c>
      <c r="B102" s="225" t="s">
        <v>390</v>
      </c>
      <c r="C102" s="217"/>
      <c r="D102" s="218" t="s">
        <v>213</v>
      </c>
      <c r="E102" s="219">
        <f>VLOOKUP(D102,'[1]000'!$B$19:$C$34,2,0)</f>
        <v>1</v>
      </c>
      <c r="F102" s="219"/>
      <c r="G102" s="226" t="s">
        <v>214</v>
      </c>
      <c r="H102" s="223" t="s">
        <v>387</v>
      </c>
      <c r="I102" s="120" t="s">
        <v>376</v>
      </c>
      <c r="J102" s="120" t="s">
        <v>306</v>
      </c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</row>
    <row r="103" spans="1:52" x14ac:dyDescent="0.2">
      <c r="A103" s="215">
        <v>99</v>
      </c>
      <c r="B103" s="225" t="s">
        <v>391</v>
      </c>
      <c r="C103" s="217"/>
      <c r="D103" s="218" t="s">
        <v>213</v>
      </c>
      <c r="E103" s="219">
        <f>VLOOKUP(D103,'[1]000'!$B$19:$C$34,2,0)</f>
        <v>1</v>
      </c>
      <c r="F103" s="219"/>
      <c r="G103" s="226" t="s">
        <v>214</v>
      </c>
      <c r="H103" s="223" t="s">
        <v>392</v>
      </c>
      <c r="I103" s="120" t="s">
        <v>388</v>
      </c>
      <c r="J103" s="120" t="s">
        <v>306</v>
      </c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</row>
    <row r="104" spans="1:52" x14ac:dyDescent="0.2">
      <c r="A104" s="215">
        <v>100</v>
      </c>
      <c r="B104" s="225" t="s">
        <v>393</v>
      </c>
      <c r="C104" s="217"/>
      <c r="D104" s="218" t="s">
        <v>213</v>
      </c>
      <c r="E104" s="219">
        <f>VLOOKUP(D104,'[1]000'!$B$19:$C$34,2,0)</f>
        <v>1</v>
      </c>
      <c r="F104" s="219"/>
      <c r="G104" s="226" t="s">
        <v>214</v>
      </c>
      <c r="H104" s="223" t="s">
        <v>387</v>
      </c>
      <c r="I104" s="120" t="s">
        <v>376</v>
      </c>
      <c r="J104" s="120" t="s">
        <v>306</v>
      </c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</row>
    <row r="105" spans="1:52" x14ac:dyDescent="0.2">
      <c r="A105" s="215">
        <v>101</v>
      </c>
      <c r="B105" s="225" t="s">
        <v>394</v>
      </c>
      <c r="C105" s="217"/>
      <c r="D105" s="218" t="s">
        <v>213</v>
      </c>
      <c r="E105" s="219">
        <f>VLOOKUP(D105,'[1]000'!$B$19:$C$34,2,0)</f>
        <v>1</v>
      </c>
      <c r="F105" s="219"/>
      <c r="G105" s="226" t="s">
        <v>214</v>
      </c>
      <c r="H105" s="223" t="s">
        <v>387</v>
      </c>
      <c r="I105" s="120" t="s">
        <v>376</v>
      </c>
      <c r="J105" s="120" t="s">
        <v>306</v>
      </c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</row>
    <row r="106" spans="1:52" ht="48" x14ac:dyDescent="0.2">
      <c r="A106" s="215">
        <v>102</v>
      </c>
      <c r="B106" s="216" t="s">
        <v>395</v>
      </c>
      <c r="C106" s="217"/>
      <c r="D106" s="218" t="s">
        <v>124</v>
      </c>
      <c r="E106" s="219">
        <f>VLOOKUP(D106,'[1]000'!$B$19:$C$34,2,0)</f>
        <v>1</v>
      </c>
      <c r="F106" s="219" t="s">
        <v>270</v>
      </c>
      <c r="G106" s="222" t="s">
        <v>396</v>
      </c>
      <c r="H106" s="223" t="s">
        <v>171</v>
      </c>
      <c r="I106" s="218" t="s">
        <v>397</v>
      </c>
      <c r="J106" s="120" t="s">
        <v>306</v>
      </c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</row>
    <row r="107" spans="1:52" ht="48" x14ac:dyDescent="0.2">
      <c r="A107" s="215">
        <v>103</v>
      </c>
      <c r="B107" s="225" t="s">
        <v>398</v>
      </c>
      <c r="C107" s="217"/>
      <c r="D107" s="218" t="s">
        <v>330</v>
      </c>
      <c r="E107" s="219">
        <f>VLOOKUP(D107,'[1]000'!$B$19:$C$34,2,0)</f>
        <v>1</v>
      </c>
      <c r="F107" s="219"/>
      <c r="G107" s="222" t="s">
        <v>399</v>
      </c>
      <c r="H107" s="223" t="s">
        <v>400</v>
      </c>
      <c r="I107" s="120" t="s">
        <v>401</v>
      </c>
      <c r="J107" s="120" t="s">
        <v>306</v>
      </c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</row>
    <row r="108" spans="1:52" ht="48" x14ac:dyDescent="0.2">
      <c r="A108" s="215">
        <v>104</v>
      </c>
      <c r="B108" s="225" t="s">
        <v>402</v>
      </c>
      <c r="C108" s="217"/>
      <c r="D108" s="218" t="s">
        <v>330</v>
      </c>
      <c r="E108" s="219">
        <f>VLOOKUP(D108,'[1]000'!$B$19:$C$34,2,0)</f>
        <v>1</v>
      </c>
      <c r="F108" s="219"/>
      <c r="G108" s="222" t="s">
        <v>399</v>
      </c>
      <c r="H108" s="223" t="s">
        <v>400</v>
      </c>
      <c r="I108" s="120" t="s">
        <v>403</v>
      </c>
      <c r="J108" s="120" t="s">
        <v>306</v>
      </c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</row>
    <row r="109" spans="1:52" ht="48" x14ac:dyDescent="0.2">
      <c r="A109" s="215">
        <v>105</v>
      </c>
      <c r="B109" s="225" t="s">
        <v>404</v>
      </c>
      <c r="C109" s="217"/>
      <c r="D109" s="218" t="s">
        <v>330</v>
      </c>
      <c r="E109" s="219">
        <f>VLOOKUP(D109,'[1]000'!$B$19:$C$34,2,0)</f>
        <v>1</v>
      </c>
      <c r="F109" s="219"/>
      <c r="G109" s="222" t="s">
        <v>399</v>
      </c>
      <c r="H109" s="223" t="s">
        <v>400</v>
      </c>
      <c r="I109" s="120" t="s">
        <v>405</v>
      </c>
      <c r="J109" s="120" t="s">
        <v>306</v>
      </c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</row>
    <row r="110" spans="1:52" ht="48" x14ac:dyDescent="0.2">
      <c r="A110" s="215">
        <v>106</v>
      </c>
      <c r="B110" s="225" t="s">
        <v>406</v>
      </c>
      <c r="C110" s="217"/>
      <c r="D110" s="218" t="s">
        <v>330</v>
      </c>
      <c r="E110" s="219">
        <f>VLOOKUP(D110,'[1]000'!$B$19:$C$34,2,0)</f>
        <v>1</v>
      </c>
      <c r="F110" s="219"/>
      <c r="G110" s="222" t="s">
        <v>399</v>
      </c>
      <c r="H110" s="223" t="s">
        <v>400</v>
      </c>
      <c r="I110" s="120" t="s">
        <v>407</v>
      </c>
      <c r="J110" s="120" t="s">
        <v>306</v>
      </c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</row>
    <row r="111" spans="1:52" ht="48" x14ac:dyDescent="0.2">
      <c r="A111" s="215">
        <v>107</v>
      </c>
      <c r="B111" s="225" t="s">
        <v>408</v>
      </c>
      <c r="C111" s="217"/>
      <c r="D111" s="218" t="s">
        <v>330</v>
      </c>
      <c r="E111" s="219">
        <f>VLOOKUP(D111,'[1]000'!$B$19:$C$34,2,0)</f>
        <v>1</v>
      </c>
      <c r="F111" s="219"/>
      <c r="G111" s="222" t="s">
        <v>409</v>
      </c>
      <c r="H111" s="223" t="s">
        <v>410</v>
      </c>
      <c r="I111" s="120" t="s">
        <v>407</v>
      </c>
      <c r="J111" s="120" t="s">
        <v>306</v>
      </c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</row>
    <row r="112" spans="1:52" ht="48" x14ac:dyDescent="0.2">
      <c r="A112" s="215">
        <v>108</v>
      </c>
      <c r="B112" s="225" t="s">
        <v>411</v>
      </c>
      <c r="C112" s="217"/>
      <c r="D112" s="218" t="s">
        <v>330</v>
      </c>
      <c r="E112" s="219">
        <f>VLOOKUP(D112,'[1]000'!$B$19:$C$34,2,0)</f>
        <v>1</v>
      </c>
      <c r="F112" s="219"/>
      <c r="G112" s="222" t="s">
        <v>409</v>
      </c>
      <c r="H112" s="223" t="s">
        <v>410</v>
      </c>
      <c r="I112" s="120" t="s">
        <v>407</v>
      </c>
      <c r="J112" s="120" t="s">
        <v>306</v>
      </c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</row>
    <row r="113" spans="1:52" ht="72" x14ac:dyDescent="0.2">
      <c r="A113" s="215">
        <v>109</v>
      </c>
      <c r="B113" s="216" t="s">
        <v>412</v>
      </c>
      <c r="C113" s="217"/>
      <c r="D113" s="218" t="s">
        <v>159</v>
      </c>
      <c r="E113" s="219">
        <f>VLOOKUP(D113,'[1]000'!$B$19:$C$34,2,0)</f>
        <v>0.4</v>
      </c>
      <c r="F113" s="219"/>
      <c r="G113" s="222" t="s">
        <v>413</v>
      </c>
      <c r="H113" s="223" t="s">
        <v>414</v>
      </c>
      <c r="I113" s="218" t="s">
        <v>415</v>
      </c>
      <c r="J113" s="218" t="s">
        <v>416</v>
      </c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</row>
    <row r="114" spans="1:52" ht="72" x14ac:dyDescent="0.2">
      <c r="A114" s="215">
        <v>110</v>
      </c>
      <c r="B114" s="216" t="s">
        <v>417</v>
      </c>
      <c r="C114" s="217"/>
      <c r="D114" s="218" t="s">
        <v>124</v>
      </c>
      <c r="E114" s="219">
        <f>VLOOKUP(D114,'[1]000'!$B$19:$C$34,2,0)</f>
        <v>1</v>
      </c>
      <c r="F114" s="219" t="s">
        <v>270</v>
      </c>
      <c r="G114" s="222" t="s">
        <v>418</v>
      </c>
      <c r="H114" s="223" t="s">
        <v>132</v>
      </c>
      <c r="I114" s="120" t="s">
        <v>419</v>
      </c>
      <c r="J114" s="120" t="s">
        <v>306</v>
      </c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</row>
    <row r="115" spans="1:52" ht="126" customHeight="1" x14ac:dyDescent="0.2">
      <c r="A115" s="215">
        <v>111</v>
      </c>
      <c r="B115" s="216" t="s">
        <v>420</v>
      </c>
      <c r="C115" s="224"/>
      <c r="D115" s="218" t="s">
        <v>159</v>
      </c>
      <c r="E115" s="219">
        <f>VLOOKUP(D115,'[1]000'!$B$19:$C$34,2,0)</f>
        <v>0.4</v>
      </c>
      <c r="F115" s="219"/>
      <c r="G115" s="222" t="s">
        <v>421</v>
      </c>
      <c r="H115" s="223" t="s">
        <v>422</v>
      </c>
      <c r="I115" s="218" t="s">
        <v>423</v>
      </c>
      <c r="J115" s="120" t="s">
        <v>306</v>
      </c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</row>
    <row r="116" spans="1:52" ht="120" x14ac:dyDescent="0.2">
      <c r="A116" s="215">
        <v>112</v>
      </c>
      <c r="B116" s="216" t="s">
        <v>424</v>
      </c>
      <c r="C116" s="224"/>
      <c r="D116" s="218" t="s">
        <v>159</v>
      </c>
      <c r="E116" s="219">
        <f>VLOOKUP(D116,'[1]000'!$B$19:$C$34,2,0)</f>
        <v>0.4</v>
      </c>
      <c r="F116" s="219"/>
      <c r="G116" s="222" t="s">
        <v>425</v>
      </c>
      <c r="H116" s="223" t="s">
        <v>422</v>
      </c>
      <c r="I116" s="218" t="s">
        <v>426</v>
      </c>
      <c r="J116" s="120" t="s">
        <v>306</v>
      </c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</row>
    <row r="117" spans="1:52" ht="72" x14ac:dyDescent="0.2">
      <c r="A117" s="215">
        <v>113</v>
      </c>
      <c r="B117" s="216" t="s">
        <v>427</v>
      </c>
      <c r="C117" s="224"/>
      <c r="D117" s="218" t="s">
        <v>159</v>
      </c>
      <c r="E117" s="219">
        <f>VLOOKUP(D117,'[1]000'!$B$19:$C$34,2,0)</f>
        <v>0.4</v>
      </c>
      <c r="F117" s="219"/>
      <c r="G117" s="218" t="s">
        <v>218</v>
      </c>
      <c r="H117" s="221" t="s">
        <v>219</v>
      </c>
      <c r="I117" s="218" t="s">
        <v>428</v>
      </c>
      <c r="J117" s="120" t="s">
        <v>306</v>
      </c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</row>
    <row r="118" spans="1:52" ht="96" x14ac:dyDescent="0.2">
      <c r="A118" s="215">
        <v>114</v>
      </c>
      <c r="B118" s="216" t="s">
        <v>429</v>
      </c>
      <c r="C118" s="224"/>
      <c r="D118" s="218" t="s">
        <v>159</v>
      </c>
      <c r="E118" s="219">
        <f>VLOOKUP(D118,'[1]000'!$B$19:$C$34,2,0)</f>
        <v>0.4</v>
      </c>
      <c r="F118" s="219"/>
      <c r="G118" s="218" t="s">
        <v>430</v>
      </c>
      <c r="H118" s="221" t="s">
        <v>219</v>
      </c>
      <c r="I118" s="218" t="s">
        <v>428</v>
      </c>
      <c r="J118" s="120" t="s">
        <v>306</v>
      </c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</row>
    <row r="119" spans="1:52" ht="144" customHeight="1" x14ac:dyDescent="0.2">
      <c r="A119" s="215">
        <v>115</v>
      </c>
      <c r="B119" s="216" t="s">
        <v>431</v>
      </c>
      <c r="C119" s="224"/>
      <c r="D119" s="218" t="s">
        <v>159</v>
      </c>
      <c r="E119" s="219">
        <f>VLOOKUP(D119,'[1]000'!$B$19:$C$34,2,0)</f>
        <v>0.4</v>
      </c>
      <c r="F119" s="219"/>
      <c r="G119" s="218" t="s">
        <v>432</v>
      </c>
      <c r="H119" s="221" t="s">
        <v>219</v>
      </c>
      <c r="I119" s="218" t="s">
        <v>419</v>
      </c>
      <c r="J119" s="120" t="s">
        <v>306</v>
      </c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</row>
    <row r="120" spans="1:52" ht="96" x14ac:dyDescent="0.2">
      <c r="A120" s="215">
        <v>116</v>
      </c>
      <c r="B120" s="216" t="s">
        <v>433</v>
      </c>
      <c r="C120" s="224"/>
      <c r="D120" s="218" t="s">
        <v>159</v>
      </c>
      <c r="E120" s="219">
        <f>VLOOKUP(D120,'[1]000'!$B$19:$C$34,2,0)</f>
        <v>0.4</v>
      </c>
      <c r="F120" s="219"/>
      <c r="G120" s="218" t="s">
        <v>434</v>
      </c>
      <c r="H120" s="221" t="s">
        <v>219</v>
      </c>
      <c r="I120" s="218" t="s">
        <v>435</v>
      </c>
      <c r="J120" s="120" t="s">
        <v>306</v>
      </c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</row>
    <row r="121" spans="1:52" ht="96" x14ac:dyDescent="0.2">
      <c r="A121" s="215">
        <v>117</v>
      </c>
      <c r="B121" s="216" t="s">
        <v>436</v>
      </c>
      <c r="C121" s="224"/>
      <c r="D121" s="218" t="s">
        <v>159</v>
      </c>
      <c r="E121" s="219">
        <f>VLOOKUP(D121,'[1]000'!$B$19:$C$34,2,0)</f>
        <v>0.4</v>
      </c>
      <c r="F121" s="219"/>
      <c r="G121" s="218" t="s">
        <v>437</v>
      </c>
      <c r="H121" s="221" t="s">
        <v>219</v>
      </c>
      <c r="I121" s="218" t="s">
        <v>438</v>
      </c>
      <c r="J121" s="120" t="s">
        <v>306</v>
      </c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</row>
    <row r="122" spans="1:52" ht="72" x14ac:dyDescent="0.2">
      <c r="A122" s="215">
        <v>118</v>
      </c>
      <c r="B122" s="216" t="s">
        <v>439</v>
      </c>
      <c r="C122" s="217"/>
      <c r="D122" s="218" t="s">
        <v>124</v>
      </c>
      <c r="E122" s="219">
        <f>VLOOKUP(D122,'[1]000'!$B$19:$C$34,2,0)</f>
        <v>1</v>
      </c>
      <c r="F122" s="220" t="s">
        <v>125</v>
      </c>
      <c r="G122" s="218" t="s">
        <v>440</v>
      </c>
      <c r="H122" s="221" t="s">
        <v>127</v>
      </c>
      <c r="I122" s="218" t="s">
        <v>441</v>
      </c>
      <c r="J122" s="218" t="s">
        <v>442</v>
      </c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</row>
    <row r="123" spans="1:52" ht="72" x14ac:dyDescent="0.2">
      <c r="A123" s="215">
        <v>119</v>
      </c>
      <c r="B123" s="216" t="s">
        <v>443</v>
      </c>
      <c r="C123" s="224"/>
      <c r="D123" s="218" t="s">
        <v>136</v>
      </c>
      <c r="E123" s="219">
        <f>VLOOKUP(D123,'[1]000'!$B$19:$C$34,2,0)</f>
        <v>0.6</v>
      </c>
      <c r="F123" s="219"/>
      <c r="G123" s="222" t="s">
        <v>444</v>
      </c>
      <c r="H123" s="223" t="s">
        <v>149</v>
      </c>
      <c r="I123" s="218" t="s">
        <v>445</v>
      </c>
      <c r="J123" s="218" t="s">
        <v>446</v>
      </c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</row>
    <row r="124" spans="1:52" ht="48" x14ac:dyDescent="0.2">
      <c r="A124" s="215">
        <v>120</v>
      </c>
      <c r="B124" s="216" t="s">
        <v>447</v>
      </c>
      <c r="C124" s="224"/>
      <c r="D124" s="218" t="s">
        <v>124</v>
      </c>
      <c r="E124" s="219">
        <f>VLOOKUP(D124,'[1]000'!$B$19:$C$34,2,0)</f>
        <v>1</v>
      </c>
      <c r="F124" s="219" t="s">
        <v>125</v>
      </c>
      <c r="G124" s="222" t="s">
        <v>448</v>
      </c>
      <c r="H124" s="223" t="s">
        <v>449</v>
      </c>
      <c r="I124" s="120" t="s">
        <v>450</v>
      </c>
      <c r="J124" s="218" t="s">
        <v>451</v>
      </c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</row>
    <row r="125" spans="1:52" ht="48" x14ac:dyDescent="0.2">
      <c r="A125" s="215">
        <v>121</v>
      </c>
      <c r="B125" s="216" t="s">
        <v>452</v>
      </c>
      <c r="C125" s="224"/>
      <c r="D125" s="218" t="s">
        <v>124</v>
      </c>
      <c r="E125" s="219">
        <f>VLOOKUP(D125,'[1]000'!$B$19:$C$34,2,0)</f>
        <v>1</v>
      </c>
      <c r="F125" s="219" t="s">
        <v>125</v>
      </c>
      <c r="G125" s="222" t="s">
        <v>453</v>
      </c>
      <c r="H125" s="223" t="s">
        <v>449</v>
      </c>
      <c r="I125" s="120" t="s">
        <v>450</v>
      </c>
      <c r="J125" s="218" t="s">
        <v>451</v>
      </c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</row>
    <row r="126" spans="1:52" ht="48" x14ac:dyDescent="0.2">
      <c r="A126" s="215">
        <v>122</v>
      </c>
      <c r="B126" s="216" t="s">
        <v>454</v>
      </c>
      <c r="C126" s="217"/>
      <c r="D126" s="218" t="s">
        <v>136</v>
      </c>
      <c r="E126" s="219">
        <f>VLOOKUP(D126,'[1]000'!$B$19:$C$34,2,0)</f>
        <v>0.6</v>
      </c>
      <c r="F126" s="219"/>
      <c r="G126" s="222" t="s">
        <v>455</v>
      </c>
      <c r="H126" s="223" t="s">
        <v>138</v>
      </c>
      <c r="I126" s="120" t="s">
        <v>456</v>
      </c>
      <c r="J126" s="218" t="s">
        <v>451</v>
      </c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</row>
    <row r="127" spans="1:52" ht="48" x14ac:dyDescent="0.2">
      <c r="A127" s="215">
        <v>123</v>
      </c>
      <c r="B127" s="216" t="s">
        <v>457</v>
      </c>
      <c r="C127" s="224"/>
      <c r="D127" s="218" t="s">
        <v>136</v>
      </c>
      <c r="E127" s="219">
        <f>VLOOKUP(D127,'[1]000'!$B$19:$C$34,2,0)</f>
        <v>0.6</v>
      </c>
      <c r="F127" s="219"/>
      <c r="G127" s="222" t="s">
        <v>458</v>
      </c>
      <c r="H127" s="223" t="s">
        <v>138</v>
      </c>
      <c r="I127" s="120" t="s">
        <v>459</v>
      </c>
      <c r="J127" s="218" t="s">
        <v>451</v>
      </c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</row>
    <row r="128" spans="1:52" ht="120" x14ac:dyDescent="0.2">
      <c r="A128" s="215">
        <v>124</v>
      </c>
      <c r="B128" s="216" t="s">
        <v>460</v>
      </c>
      <c r="C128" s="224"/>
      <c r="D128" s="218" t="s">
        <v>237</v>
      </c>
      <c r="E128" s="219">
        <f>VLOOKUP(D128,'[1]000'!$B$19:$C$34,2,0)</f>
        <v>0.2</v>
      </c>
      <c r="F128" s="220"/>
      <c r="G128" s="222" t="s">
        <v>461</v>
      </c>
      <c r="H128" s="223" t="s">
        <v>462</v>
      </c>
      <c r="I128" s="218" t="s">
        <v>463</v>
      </c>
      <c r="J128" s="218" t="s">
        <v>442</v>
      </c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</row>
    <row r="129" spans="1:52" ht="120" x14ac:dyDescent="0.2">
      <c r="A129" s="215">
        <v>125</v>
      </c>
      <c r="B129" s="216" t="s">
        <v>464</v>
      </c>
      <c r="C129" s="217"/>
      <c r="D129" s="218" t="s">
        <v>237</v>
      </c>
      <c r="E129" s="219">
        <f>VLOOKUP(D129,'[1]000'!$B$19:$C$34,2,0)</f>
        <v>0.2</v>
      </c>
      <c r="F129" s="220"/>
      <c r="G129" s="222" t="s">
        <v>461</v>
      </c>
      <c r="H129" s="223" t="s">
        <v>462</v>
      </c>
      <c r="I129" s="218" t="s">
        <v>463</v>
      </c>
      <c r="J129" s="218" t="s">
        <v>442</v>
      </c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</row>
    <row r="130" spans="1:52" ht="120" x14ac:dyDescent="0.2">
      <c r="A130" s="215">
        <v>126</v>
      </c>
      <c r="B130" s="216" t="s">
        <v>465</v>
      </c>
      <c r="C130" s="224"/>
      <c r="D130" s="218" t="s">
        <v>237</v>
      </c>
      <c r="E130" s="219">
        <f>VLOOKUP(D130,'[1]000'!$B$19:$C$34,2,0)</f>
        <v>0.2</v>
      </c>
      <c r="F130" s="220"/>
      <c r="G130" s="222" t="s">
        <v>461</v>
      </c>
      <c r="H130" s="223" t="s">
        <v>462</v>
      </c>
      <c r="I130" s="218" t="s">
        <v>466</v>
      </c>
      <c r="J130" s="218" t="s">
        <v>442</v>
      </c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</row>
    <row r="131" spans="1:52" ht="120" x14ac:dyDescent="0.2">
      <c r="A131" s="215">
        <v>127</v>
      </c>
      <c r="B131" s="216" t="s">
        <v>467</v>
      </c>
      <c r="C131" s="224"/>
      <c r="D131" s="218" t="s">
        <v>237</v>
      </c>
      <c r="E131" s="219">
        <f>VLOOKUP(D131,'[1]000'!$B$19:$C$34,2,0)</f>
        <v>0.2</v>
      </c>
      <c r="F131" s="220"/>
      <c r="G131" s="222" t="s">
        <v>461</v>
      </c>
      <c r="H131" s="223" t="s">
        <v>462</v>
      </c>
      <c r="I131" s="218" t="s">
        <v>468</v>
      </c>
      <c r="J131" s="218" t="s">
        <v>442</v>
      </c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</row>
    <row r="132" spans="1:52" ht="120" x14ac:dyDescent="0.2">
      <c r="A132" s="215">
        <v>128</v>
      </c>
      <c r="B132" s="216" t="s">
        <v>469</v>
      </c>
      <c r="C132" s="224"/>
      <c r="D132" s="218" t="s">
        <v>237</v>
      </c>
      <c r="E132" s="219">
        <f>VLOOKUP(D132,'[1]000'!$B$19:$C$34,2,0)</f>
        <v>0.2</v>
      </c>
      <c r="F132" s="218"/>
      <c r="G132" s="222" t="s">
        <v>461</v>
      </c>
      <c r="H132" s="223" t="s">
        <v>462</v>
      </c>
      <c r="I132" s="218" t="s">
        <v>468</v>
      </c>
      <c r="J132" s="218" t="s">
        <v>442</v>
      </c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</row>
    <row r="133" spans="1:52" ht="120" x14ac:dyDescent="0.2">
      <c r="A133" s="215">
        <v>129</v>
      </c>
      <c r="B133" s="216" t="s">
        <v>470</v>
      </c>
      <c r="C133" s="224"/>
      <c r="D133" s="218" t="s">
        <v>237</v>
      </c>
      <c r="E133" s="219">
        <f>VLOOKUP(D133,'[1]000'!$B$19:$C$34,2,0)</f>
        <v>0.2</v>
      </c>
      <c r="F133" s="220"/>
      <c r="G133" s="222" t="s">
        <v>461</v>
      </c>
      <c r="H133" s="223" t="s">
        <v>462</v>
      </c>
      <c r="I133" s="218" t="s">
        <v>468</v>
      </c>
      <c r="J133" s="218" t="s">
        <v>442</v>
      </c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</row>
    <row r="134" spans="1:52" ht="120" x14ac:dyDescent="0.2">
      <c r="A134" s="215">
        <v>130</v>
      </c>
      <c r="B134" s="216" t="s">
        <v>471</v>
      </c>
      <c r="C134" s="224"/>
      <c r="D134" s="218" t="s">
        <v>237</v>
      </c>
      <c r="E134" s="219">
        <f>VLOOKUP(D134,'[1]000'!$B$19:$C$34,2,0)</f>
        <v>0.2</v>
      </c>
      <c r="F134" s="220"/>
      <c r="G134" s="222" t="s">
        <v>461</v>
      </c>
      <c r="H134" s="223" t="s">
        <v>462</v>
      </c>
      <c r="I134" s="218" t="s">
        <v>468</v>
      </c>
      <c r="J134" s="218" t="s">
        <v>442</v>
      </c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</row>
    <row r="135" spans="1:52" ht="120" x14ac:dyDescent="0.2">
      <c r="A135" s="215">
        <v>131</v>
      </c>
      <c r="B135" s="216" t="s">
        <v>472</v>
      </c>
      <c r="C135" s="224"/>
      <c r="D135" s="218" t="s">
        <v>237</v>
      </c>
      <c r="E135" s="219">
        <f>VLOOKUP(D135,'[1]000'!$B$19:$C$34,2,0)</f>
        <v>0.2</v>
      </c>
      <c r="F135" s="220"/>
      <c r="G135" s="222" t="s">
        <v>461</v>
      </c>
      <c r="H135" s="223" t="s">
        <v>462</v>
      </c>
      <c r="I135" s="218" t="s">
        <v>473</v>
      </c>
      <c r="J135" s="218" t="s">
        <v>442</v>
      </c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</row>
    <row r="136" spans="1:52" ht="48" x14ac:dyDescent="0.2">
      <c r="A136" s="215">
        <v>132</v>
      </c>
      <c r="B136" s="225" t="s">
        <v>474</v>
      </c>
      <c r="C136" s="217"/>
      <c r="D136" s="218" t="s">
        <v>136</v>
      </c>
      <c r="E136" s="219">
        <f>VLOOKUP(D136,'[1]000'!$B$19:$C$34,2,0)</f>
        <v>0.6</v>
      </c>
      <c r="F136" s="219"/>
      <c r="G136" s="222" t="s">
        <v>475</v>
      </c>
      <c r="H136" s="223" t="s">
        <v>476</v>
      </c>
      <c r="I136" s="120" t="s">
        <v>477</v>
      </c>
      <c r="J136" s="218" t="s">
        <v>451</v>
      </c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</row>
    <row r="137" spans="1:52" ht="96" x14ac:dyDescent="0.2">
      <c r="A137" s="215">
        <v>133</v>
      </c>
      <c r="B137" s="216" t="s">
        <v>478</v>
      </c>
      <c r="C137" s="224"/>
      <c r="D137" s="218" t="s">
        <v>237</v>
      </c>
      <c r="E137" s="219">
        <f>VLOOKUP(D137,'[1]000'!$B$19:$C$34,2,0)</f>
        <v>0.2</v>
      </c>
      <c r="F137" s="219"/>
      <c r="G137" s="222" t="s">
        <v>479</v>
      </c>
      <c r="H137" s="223" t="s">
        <v>480</v>
      </c>
      <c r="I137" s="218" t="s">
        <v>481</v>
      </c>
      <c r="J137" s="120" t="s">
        <v>442</v>
      </c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</row>
    <row r="138" spans="1:52" ht="96" x14ac:dyDescent="0.2">
      <c r="A138" s="215">
        <v>134</v>
      </c>
      <c r="B138" s="216" t="s">
        <v>482</v>
      </c>
      <c r="C138" s="224"/>
      <c r="D138" s="218" t="s">
        <v>237</v>
      </c>
      <c r="E138" s="219">
        <f>VLOOKUP(D138,'[1]000'!$B$19:$C$34,2,0)</f>
        <v>0.2</v>
      </c>
      <c r="F138" s="219"/>
      <c r="G138" s="222" t="s">
        <v>483</v>
      </c>
      <c r="H138" s="223" t="s">
        <v>480</v>
      </c>
      <c r="I138" s="218" t="s">
        <v>481</v>
      </c>
      <c r="J138" s="120" t="s">
        <v>442</v>
      </c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</row>
    <row r="139" spans="1:52" ht="96" x14ac:dyDescent="0.2">
      <c r="A139" s="215">
        <v>135</v>
      </c>
      <c r="B139" s="225" t="s">
        <v>484</v>
      </c>
      <c r="C139" s="217"/>
      <c r="D139" s="218" t="s">
        <v>237</v>
      </c>
      <c r="E139" s="219">
        <f>VLOOKUP(D139,'[1]000'!$B$19:$C$34,2,0)</f>
        <v>0.2</v>
      </c>
      <c r="F139" s="219"/>
      <c r="G139" s="222" t="s">
        <v>485</v>
      </c>
      <c r="H139" s="223" t="s">
        <v>480</v>
      </c>
      <c r="I139" s="218" t="s">
        <v>481</v>
      </c>
      <c r="J139" s="120" t="s">
        <v>442</v>
      </c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</row>
    <row r="140" spans="1:52" ht="96" x14ac:dyDescent="0.2">
      <c r="A140" s="215">
        <v>136</v>
      </c>
      <c r="B140" s="216" t="s">
        <v>486</v>
      </c>
      <c r="C140" s="224"/>
      <c r="D140" s="218" t="s">
        <v>237</v>
      </c>
      <c r="E140" s="219">
        <f>VLOOKUP(D140,'[1]000'!$B$19:$C$34,2,0)</f>
        <v>0.2</v>
      </c>
      <c r="F140" s="219"/>
      <c r="G140" s="222" t="s">
        <v>487</v>
      </c>
      <c r="H140" s="223" t="s">
        <v>480</v>
      </c>
      <c r="I140" s="218" t="s">
        <v>488</v>
      </c>
      <c r="J140" s="120" t="s">
        <v>442</v>
      </c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</row>
    <row r="141" spans="1:52" ht="96" x14ac:dyDescent="0.2">
      <c r="A141" s="215">
        <v>137</v>
      </c>
      <c r="B141" s="225" t="s">
        <v>489</v>
      </c>
      <c r="C141" s="217"/>
      <c r="D141" s="218" t="s">
        <v>237</v>
      </c>
      <c r="E141" s="219">
        <f>VLOOKUP(D141,'[1]000'!$B$19:$C$34,2,0)</f>
        <v>0.2</v>
      </c>
      <c r="F141" s="219"/>
      <c r="G141" s="222" t="s">
        <v>490</v>
      </c>
      <c r="H141" s="223" t="s">
        <v>480</v>
      </c>
      <c r="I141" s="218" t="s">
        <v>491</v>
      </c>
      <c r="J141" s="120" t="s">
        <v>442</v>
      </c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</row>
    <row r="142" spans="1:52" ht="96" x14ac:dyDescent="0.2">
      <c r="A142" s="215">
        <v>138</v>
      </c>
      <c r="B142" s="216" t="s">
        <v>492</v>
      </c>
      <c r="C142" s="224"/>
      <c r="D142" s="218" t="s">
        <v>159</v>
      </c>
      <c r="E142" s="219">
        <f>VLOOKUP(D142,'[1]000'!$B$19:$C$34,2,0)</f>
        <v>0.4</v>
      </c>
      <c r="F142" s="219"/>
      <c r="G142" s="222" t="s">
        <v>493</v>
      </c>
      <c r="H142" s="223" t="s">
        <v>494</v>
      </c>
      <c r="I142" s="218" t="s">
        <v>495</v>
      </c>
      <c r="J142" s="120" t="s">
        <v>442</v>
      </c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</row>
    <row r="143" spans="1:52" ht="96" x14ac:dyDescent="0.2">
      <c r="A143" s="215">
        <v>139</v>
      </c>
      <c r="B143" s="225" t="s">
        <v>496</v>
      </c>
      <c r="C143" s="217"/>
      <c r="D143" s="218" t="s">
        <v>159</v>
      </c>
      <c r="E143" s="219">
        <f>VLOOKUP(D143,'[1]000'!$B$19:$C$34,2,0)</f>
        <v>0.4</v>
      </c>
      <c r="F143" s="219"/>
      <c r="G143" s="222" t="s">
        <v>497</v>
      </c>
      <c r="H143" s="223" t="s">
        <v>494</v>
      </c>
      <c r="I143" s="218" t="s">
        <v>495</v>
      </c>
      <c r="J143" s="120" t="s">
        <v>442</v>
      </c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</row>
    <row r="144" spans="1:52" ht="48" x14ac:dyDescent="0.2">
      <c r="A144" s="215">
        <v>140</v>
      </c>
      <c r="B144" s="216" t="s">
        <v>498</v>
      </c>
      <c r="C144" s="217"/>
      <c r="D144" s="218" t="s">
        <v>141</v>
      </c>
      <c r="E144" s="219">
        <f>VLOOKUP(D144,'[1]000'!$B$19:$C$34,2,0)</f>
        <v>0.8</v>
      </c>
      <c r="F144" s="219"/>
      <c r="G144" s="222" t="s">
        <v>499</v>
      </c>
      <c r="H144" s="223" t="s">
        <v>304</v>
      </c>
      <c r="I144" s="218" t="s">
        <v>500</v>
      </c>
      <c r="J144" s="120" t="s">
        <v>442</v>
      </c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</row>
    <row r="145" spans="1:52" ht="48" x14ac:dyDescent="0.2">
      <c r="A145" s="215">
        <v>141</v>
      </c>
      <c r="B145" s="216" t="s">
        <v>501</v>
      </c>
      <c r="C145" s="217"/>
      <c r="D145" s="218" t="s">
        <v>136</v>
      </c>
      <c r="E145" s="219">
        <f>VLOOKUP(D145,'[1]000'!$B$19:$C$34,2,0)</f>
        <v>0.6</v>
      </c>
      <c r="F145" s="219"/>
      <c r="G145" s="222" t="s">
        <v>502</v>
      </c>
      <c r="H145" s="223" t="s">
        <v>138</v>
      </c>
      <c r="I145" s="218" t="s">
        <v>503</v>
      </c>
      <c r="J145" s="218" t="s">
        <v>451</v>
      </c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</row>
    <row r="146" spans="1:52" ht="48" x14ac:dyDescent="0.2">
      <c r="A146" s="215">
        <v>142</v>
      </c>
      <c r="B146" s="216" t="s">
        <v>504</v>
      </c>
      <c r="C146" s="224"/>
      <c r="D146" s="218" t="s">
        <v>136</v>
      </c>
      <c r="E146" s="219">
        <f>VLOOKUP(D146,'[1]000'!$B$19:$C$34,2,0)</f>
        <v>0.6</v>
      </c>
      <c r="F146" s="219"/>
      <c r="G146" s="222" t="s">
        <v>505</v>
      </c>
      <c r="H146" s="223" t="s">
        <v>506</v>
      </c>
      <c r="I146" s="120" t="s">
        <v>507</v>
      </c>
      <c r="J146" s="218" t="s">
        <v>451</v>
      </c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</row>
    <row r="147" spans="1:52" ht="72" x14ac:dyDescent="0.2">
      <c r="A147" s="215">
        <v>143</v>
      </c>
      <c r="B147" s="216" t="s">
        <v>508</v>
      </c>
      <c r="C147" s="224"/>
      <c r="D147" s="218" t="s">
        <v>136</v>
      </c>
      <c r="E147" s="219">
        <f>VLOOKUP(D147,'[1]000'!$B$19:$C$34,2,0)</f>
        <v>0.6</v>
      </c>
      <c r="F147" s="219"/>
      <c r="G147" s="222" t="s">
        <v>509</v>
      </c>
      <c r="H147" s="223" t="s">
        <v>506</v>
      </c>
      <c r="I147" s="218" t="s">
        <v>510</v>
      </c>
      <c r="J147" s="218" t="s">
        <v>451</v>
      </c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</row>
    <row r="148" spans="1:52" ht="48" x14ac:dyDescent="0.2">
      <c r="A148" s="215">
        <v>144</v>
      </c>
      <c r="B148" s="216" t="s">
        <v>511</v>
      </c>
      <c r="C148" s="224"/>
      <c r="D148" s="218" t="s">
        <v>136</v>
      </c>
      <c r="E148" s="219">
        <f>VLOOKUP(D148,'[1]000'!$B$19:$C$34,2,0)</f>
        <v>0.6</v>
      </c>
      <c r="F148" s="219"/>
      <c r="G148" s="222" t="s">
        <v>512</v>
      </c>
      <c r="H148" s="223" t="s">
        <v>449</v>
      </c>
      <c r="I148" s="218" t="s">
        <v>513</v>
      </c>
      <c r="J148" s="218" t="s">
        <v>451</v>
      </c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</row>
    <row r="149" spans="1:52" ht="96" x14ac:dyDescent="0.2">
      <c r="A149" s="215">
        <v>145</v>
      </c>
      <c r="B149" s="216" t="s">
        <v>514</v>
      </c>
      <c r="C149" s="224"/>
      <c r="D149" s="218" t="s">
        <v>136</v>
      </c>
      <c r="E149" s="219">
        <f>VLOOKUP(D149,'[1]000'!$B$19:$C$34,2,0)</f>
        <v>0.6</v>
      </c>
      <c r="F149" s="219"/>
      <c r="G149" s="222" t="s">
        <v>515</v>
      </c>
      <c r="H149" s="223" t="s">
        <v>449</v>
      </c>
      <c r="I149" s="218" t="s">
        <v>516</v>
      </c>
      <c r="J149" s="218" t="s">
        <v>451</v>
      </c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</row>
    <row r="150" spans="1:52" ht="48" x14ac:dyDescent="0.2">
      <c r="A150" s="215">
        <v>146</v>
      </c>
      <c r="B150" s="216" t="s">
        <v>517</v>
      </c>
      <c r="C150" s="224"/>
      <c r="D150" s="218" t="s">
        <v>136</v>
      </c>
      <c r="E150" s="219">
        <f>VLOOKUP(D150,'[1]000'!$B$19:$C$34,2,0)</f>
        <v>0.6</v>
      </c>
      <c r="F150" s="219"/>
      <c r="G150" s="222" t="s">
        <v>518</v>
      </c>
      <c r="H150" s="223" t="s">
        <v>449</v>
      </c>
      <c r="I150" s="218" t="s">
        <v>519</v>
      </c>
      <c r="J150" s="218" t="s">
        <v>451</v>
      </c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</row>
    <row r="151" spans="1:52" ht="72" x14ac:dyDescent="0.2">
      <c r="A151" s="215">
        <v>147</v>
      </c>
      <c r="B151" s="216" t="s">
        <v>520</v>
      </c>
      <c r="C151" s="217"/>
      <c r="D151" s="218" t="s">
        <v>124</v>
      </c>
      <c r="E151" s="219">
        <f>VLOOKUP(D151,'[1]000'!$B$19:$C$34,2,0)</f>
        <v>1</v>
      </c>
      <c r="F151" s="220" t="s">
        <v>125</v>
      </c>
      <c r="G151" s="218" t="s">
        <v>521</v>
      </c>
      <c r="H151" s="221" t="s">
        <v>127</v>
      </c>
      <c r="I151" s="218" t="s">
        <v>522</v>
      </c>
      <c r="J151" s="218" t="s">
        <v>523</v>
      </c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</row>
    <row r="152" spans="1:52" ht="48" x14ac:dyDescent="0.2">
      <c r="A152" s="215">
        <v>148</v>
      </c>
      <c r="B152" s="216" t="s">
        <v>524</v>
      </c>
      <c r="C152" s="217"/>
      <c r="D152" s="218" t="s">
        <v>124</v>
      </c>
      <c r="E152" s="219">
        <f>VLOOKUP(D152,'[1]000'!$B$19:$C$34,2,0)</f>
        <v>1</v>
      </c>
      <c r="F152" s="219" t="s">
        <v>182</v>
      </c>
      <c r="G152" s="222" t="s">
        <v>525</v>
      </c>
      <c r="H152" s="223" t="s">
        <v>372</v>
      </c>
      <c r="I152" s="218" t="s">
        <v>526</v>
      </c>
      <c r="J152" s="120" t="s">
        <v>523</v>
      </c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</row>
    <row r="153" spans="1:52" ht="72" x14ac:dyDescent="0.2">
      <c r="A153" s="215">
        <v>149</v>
      </c>
      <c r="B153" s="216" t="s">
        <v>527</v>
      </c>
      <c r="C153" s="217"/>
      <c r="D153" s="218" t="s">
        <v>124</v>
      </c>
      <c r="E153" s="219">
        <f>VLOOKUP(D153,'[1]000'!$B$19:$C$34,2,0)</f>
        <v>1</v>
      </c>
      <c r="F153" s="219" t="s">
        <v>125</v>
      </c>
      <c r="G153" s="222" t="s">
        <v>528</v>
      </c>
      <c r="H153" s="223" t="s">
        <v>127</v>
      </c>
      <c r="I153" s="120" t="s">
        <v>529</v>
      </c>
      <c r="J153" s="120" t="s">
        <v>523</v>
      </c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</row>
    <row r="154" spans="1:52" ht="48" x14ac:dyDescent="0.2">
      <c r="A154" s="215">
        <v>150</v>
      </c>
      <c r="B154" s="216" t="s">
        <v>530</v>
      </c>
      <c r="C154" s="224"/>
      <c r="D154" s="218" t="s">
        <v>124</v>
      </c>
      <c r="E154" s="219">
        <f>VLOOKUP(D154,'[1]000'!$B$19:$C$34,2,0)</f>
        <v>1</v>
      </c>
      <c r="F154" s="219" t="s">
        <v>531</v>
      </c>
      <c r="G154" s="218" t="s">
        <v>532</v>
      </c>
      <c r="H154" s="221" t="s">
        <v>533</v>
      </c>
      <c r="I154" s="120" t="s">
        <v>534</v>
      </c>
      <c r="J154" s="218" t="s">
        <v>535</v>
      </c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</row>
    <row r="155" spans="1:52" ht="72" x14ac:dyDescent="0.2">
      <c r="A155" s="215">
        <v>151</v>
      </c>
      <c r="B155" s="216" t="s">
        <v>536</v>
      </c>
      <c r="C155" s="224"/>
      <c r="D155" s="218" t="s">
        <v>124</v>
      </c>
      <c r="E155" s="219">
        <f>VLOOKUP(D155,'[1]000'!$B$19:$C$34,2,0)</f>
        <v>1</v>
      </c>
      <c r="F155" s="219" t="s">
        <v>537</v>
      </c>
      <c r="G155" s="218" t="s">
        <v>538</v>
      </c>
      <c r="H155" s="221" t="s">
        <v>161</v>
      </c>
      <c r="I155" s="218" t="s">
        <v>539</v>
      </c>
      <c r="J155" s="218" t="s">
        <v>535</v>
      </c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</row>
    <row r="156" spans="1:52" ht="78" customHeight="1" x14ac:dyDescent="0.2">
      <c r="A156" s="215">
        <v>152</v>
      </c>
      <c r="B156" s="216" t="s">
        <v>540</v>
      </c>
      <c r="C156" s="224"/>
      <c r="D156" s="218" t="s">
        <v>124</v>
      </c>
      <c r="E156" s="219">
        <f>VLOOKUP(D156,'[1]000'!$B$19:$C$34,2,0)</f>
        <v>1</v>
      </c>
      <c r="F156" s="219" t="s">
        <v>537</v>
      </c>
      <c r="G156" s="218" t="s">
        <v>538</v>
      </c>
      <c r="H156" s="221" t="s">
        <v>161</v>
      </c>
      <c r="I156" s="218" t="s">
        <v>529</v>
      </c>
      <c r="J156" s="218" t="s">
        <v>535</v>
      </c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</row>
    <row r="157" spans="1:52" ht="78" customHeight="1" x14ac:dyDescent="0.2">
      <c r="A157" s="215">
        <v>153</v>
      </c>
      <c r="B157" s="216" t="s">
        <v>541</v>
      </c>
      <c r="C157" s="224"/>
      <c r="D157" s="218" t="s">
        <v>124</v>
      </c>
      <c r="E157" s="219">
        <f>VLOOKUP(D157,'[1]000'!$B$19:$C$34,2,0)</f>
        <v>1</v>
      </c>
      <c r="F157" s="219" t="s">
        <v>537</v>
      </c>
      <c r="G157" s="218" t="s">
        <v>538</v>
      </c>
      <c r="H157" s="221" t="s">
        <v>161</v>
      </c>
      <c r="I157" s="218" t="s">
        <v>529</v>
      </c>
      <c r="J157" s="218" t="s">
        <v>535</v>
      </c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</row>
    <row r="158" spans="1:52" ht="78" customHeight="1" x14ac:dyDescent="0.2">
      <c r="A158" s="215">
        <v>154</v>
      </c>
      <c r="B158" s="216" t="s">
        <v>542</v>
      </c>
      <c r="C158" s="217"/>
      <c r="D158" s="218" t="s">
        <v>124</v>
      </c>
      <c r="E158" s="219">
        <f>VLOOKUP(D158,'[1]000'!$B$19:$C$34,2,0)</f>
        <v>1</v>
      </c>
      <c r="F158" s="219" t="s">
        <v>182</v>
      </c>
      <c r="G158" s="222" t="s">
        <v>543</v>
      </c>
      <c r="H158" s="223" t="s">
        <v>149</v>
      </c>
      <c r="I158" s="218" t="s">
        <v>544</v>
      </c>
      <c r="J158" s="218" t="s">
        <v>545</v>
      </c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</row>
    <row r="159" spans="1:52" ht="78" customHeight="1" x14ac:dyDescent="0.2">
      <c r="A159" s="215">
        <v>155</v>
      </c>
      <c r="B159" s="216" t="s">
        <v>546</v>
      </c>
      <c r="C159" s="217"/>
      <c r="D159" s="218" t="s">
        <v>124</v>
      </c>
      <c r="E159" s="219">
        <f>VLOOKUP(D159,'[1]000'!$B$19:$C$34,2,0)</f>
        <v>1</v>
      </c>
      <c r="F159" s="219" t="s">
        <v>197</v>
      </c>
      <c r="G159" s="222" t="s">
        <v>547</v>
      </c>
      <c r="H159" s="223" t="s">
        <v>304</v>
      </c>
      <c r="I159" s="218" t="s">
        <v>548</v>
      </c>
      <c r="J159" s="218" t="s">
        <v>549</v>
      </c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</row>
    <row r="160" spans="1:52" ht="78" customHeight="1" x14ac:dyDescent="0.2">
      <c r="A160" s="215">
        <v>156</v>
      </c>
      <c r="B160" s="216" t="s">
        <v>550</v>
      </c>
      <c r="C160" s="217"/>
      <c r="D160" s="218" t="s">
        <v>124</v>
      </c>
      <c r="E160" s="219">
        <f>VLOOKUP(D160,'[1]000'!$B$19:$C$34,2,0)</f>
        <v>1</v>
      </c>
      <c r="F160" s="219" t="s">
        <v>197</v>
      </c>
      <c r="G160" s="222" t="s">
        <v>551</v>
      </c>
      <c r="H160" s="223" t="s">
        <v>304</v>
      </c>
      <c r="I160" s="120" t="s">
        <v>552</v>
      </c>
      <c r="J160" s="218" t="s">
        <v>250</v>
      </c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</row>
    <row r="161" spans="1:52" ht="78" customHeight="1" x14ac:dyDescent="0.2">
      <c r="A161" s="215">
        <v>157</v>
      </c>
      <c r="B161" s="216" t="s">
        <v>553</v>
      </c>
      <c r="C161" s="217"/>
      <c r="D161" s="218" t="s">
        <v>124</v>
      </c>
      <c r="E161" s="219">
        <f>VLOOKUP(D161,'[1]000'!$B$19:$C$34,2,0)</f>
        <v>1</v>
      </c>
      <c r="F161" s="219" t="s">
        <v>197</v>
      </c>
      <c r="G161" s="222" t="s">
        <v>554</v>
      </c>
      <c r="H161" s="223" t="s">
        <v>304</v>
      </c>
      <c r="I161" s="218" t="s">
        <v>555</v>
      </c>
      <c r="J161" s="218" t="s">
        <v>250</v>
      </c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</row>
    <row r="162" spans="1:52" ht="78" customHeight="1" x14ac:dyDescent="0.2">
      <c r="A162" s="215">
        <v>158</v>
      </c>
      <c r="B162" s="216" t="s">
        <v>556</v>
      </c>
      <c r="C162" s="217"/>
      <c r="D162" s="218" t="s">
        <v>124</v>
      </c>
      <c r="E162" s="219">
        <f>VLOOKUP(D162,'[1]000'!$B$19:$C$34,2,0)</f>
        <v>1</v>
      </c>
      <c r="F162" s="219" t="s">
        <v>197</v>
      </c>
      <c r="G162" s="222" t="s">
        <v>557</v>
      </c>
      <c r="H162" s="223" t="s">
        <v>304</v>
      </c>
      <c r="I162" s="218" t="s">
        <v>558</v>
      </c>
      <c r="J162" s="218" t="s">
        <v>250</v>
      </c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</row>
    <row r="163" spans="1:52" ht="78" customHeight="1" x14ac:dyDescent="0.2">
      <c r="A163" s="215">
        <v>159</v>
      </c>
      <c r="B163" s="216" t="s">
        <v>559</v>
      </c>
      <c r="C163" s="217"/>
      <c r="D163" s="218" t="s">
        <v>124</v>
      </c>
      <c r="E163" s="219">
        <f>VLOOKUP(D163,'[1]000'!$B$19:$C$34,2,0)</f>
        <v>1</v>
      </c>
      <c r="F163" s="219" t="s">
        <v>197</v>
      </c>
      <c r="G163" s="222" t="s">
        <v>560</v>
      </c>
      <c r="H163" s="223" t="s">
        <v>304</v>
      </c>
      <c r="I163" s="120" t="s">
        <v>561</v>
      </c>
      <c r="J163" s="218" t="s">
        <v>250</v>
      </c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</row>
    <row r="164" spans="1:52" ht="78" customHeight="1" x14ac:dyDescent="0.2">
      <c r="A164" s="215">
        <v>160</v>
      </c>
      <c r="B164" s="216" t="s">
        <v>562</v>
      </c>
      <c r="C164" s="224"/>
      <c r="D164" s="218" t="s">
        <v>136</v>
      </c>
      <c r="E164" s="219">
        <f>VLOOKUP(D164,'[1]000'!$B$19:$C$34,2,0)</f>
        <v>0.6</v>
      </c>
      <c r="F164" s="219"/>
      <c r="G164" s="222" t="s">
        <v>563</v>
      </c>
      <c r="H164" s="223" t="s">
        <v>138</v>
      </c>
      <c r="I164" s="218" t="s">
        <v>564</v>
      </c>
      <c r="J164" s="120" t="s">
        <v>250</v>
      </c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</row>
    <row r="165" spans="1:52" ht="78" customHeight="1" x14ac:dyDescent="0.2">
      <c r="A165" s="215">
        <v>161</v>
      </c>
      <c r="B165" s="216" t="s">
        <v>565</v>
      </c>
      <c r="C165" s="224"/>
      <c r="D165" s="218" t="s">
        <v>136</v>
      </c>
      <c r="E165" s="219">
        <f>VLOOKUP(D165,'[1]000'!$B$19:$C$34,2,0)</f>
        <v>0.6</v>
      </c>
      <c r="F165" s="219"/>
      <c r="G165" s="222" t="s">
        <v>566</v>
      </c>
      <c r="H165" s="223" t="s">
        <v>138</v>
      </c>
      <c r="I165" s="218" t="s">
        <v>567</v>
      </c>
      <c r="J165" s="120" t="s">
        <v>250</v>
      </c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</row>
    <row r="166" spans="1:52" ht="78" customHeight="1" x14ac:dyDescent="0.2">
      <c r="A166" s="215">
        <v>162</v>
      </c>
      <c r="B166" s="216" t="s">
        <v>568</v>
      </c>
      <c r="C166" s="224"/>
      <c r="D166" s="218" t="s">
        <v>136</v>
      </c>
      <c r="E166" s="219">
        <f>VLOOKUP(D166,'[1]000'!$B$19:$C$34,2,0)</f>
        <v>0.6</v>
      </c>
      <c r="F166" s="219"/>
      <c r="G166" s="222" t="s">
        <v>569</v>
      </c>
      <c r="H166" s="223" t="s">
        <v>138</v>
      </c>
      <c r="I166" s="120" t="s">
        <v>570</v>
      </c>
      <c r="J166" s="120" t="s">
        <v>250</v>
      </c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</row>
    <row r="167" spans="1:52" ht="78" customHeight="1" x14ac:dyDescent="0.2">
      <c r="A167" s="215">
        <v>163</v>
      </c>
      <c r="B167" s="216" t="s">
        <v>571</v>
      </c>
      <c r="C167" s="224"/>
      <c r="D167" s="218" t="s">
        <v>136</v>
      </c>
      <c r="E167" s="219">
        <f>VLOOKUP(D167,'[1]000'!$B$19:$C$34,2,0)</f>
        <v>0.6</v>
      </c>
      <c r="F167" s="219"/>
      <c r="G167" s="222" t="s">
        <v>572</v>
      </c>
      <c r="H167" s="223" t="s">
        <v>138</v>
      </c>
      <c r="I167" s="218" t="s">
        <v>567</v>
      </c>
      <c r="J167" s="120" t="s">
        <v>250</v>
      </c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</row>
    <row r="168" spans="1:52" ht="71.25" customHeight="1" x14ac:dyDescent="0.2">
      <c r="A168" s="215">
        <v>164</v>
      </c>
      <c r="B168" s="216" t="s">
        <v>573</v>
      </c>
      <c r="C168" s="217"/>
      <c r="D168" s="218" t="s">
        <v>136</v>
      </c>
      <c r="E168" s="219">
        <f>VLOOKUP(D168,'[1]000'!$B$19:$C$34,2,0)</f>
        <v>0.6</v>
      </c>
      <c r="F168" s="219"/>
      <c r="G168" s="222" t="s">
        <v>574</v>
      </c>
      <c r="H168" s="223" t="s">
        <v>138</v>
      </c>
      <c r="I168" s="120" t="s">
        <v>575</v>
      </c>
      <c r="J168" s="120" t="s">
        <v>250</v>
      </c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</row>
    <row r="169" spans="1:52" ht="69" customHeight="1" x14ac:dyDescent="0.2">
      <c r="A169" s="215">
        <v>165</v>
      </c>
      <c r="B169" s="216" t="s">
        <v>576</v>
      </c>
      <c r="C169" s="224"/>
      <c r="D169" s="218" t="s">
        <v>124</v>
      </c>
      <c r="E169" s="219">
        <f>VLOOKUP(D169,'[1]000'!$B$19:$C$34,2,0)</f>
        <v>1</v>
      </c>
      <c r="F169" s="219" t="s">
        <v>182</v>
      </c>
      <c r="G169" s="222" t="s">
        <v>577</v>
      </c>
      <c r="H169" s="223" t="s">
        <v>272</v>
      </c>
      <c r="I169" s="120" t="s">
        <v>578</v>
      </c>
      <c r="J169" s="120" t="s">
        <v>250</v>
      </c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</row>
    <row r="170" spans="1:52" ht="69" customHeight="1" x14ac:dyDescent="0.2">
      <c r="A170" s="215">
        <v>166</v>
      </c>
      <c r="B170" s="216" t="s">
        <v>579</v>
      </c>
      <c r="C170" s="224"/>
      <c r="D170" s="218" t="s">
        <v>237</v>
      </c>
      <c r="E170" s="219">
        <f>VLOOKUP(D170,'[1]000'!$B$19:$C$34,2,0)</f>
        <v>0.2</v>
      </c>
      <c r="F170" s="120"/>
      <c r="G170" s="222" t="s">
        <v>580</v>
      </c>
      <c r="H170" s="223" t="s">
        <v>161</v>
      </c>
      <c r="I170" s="218" t="s">
        <v>581</v>
      </c>
      <c r="J170" s="218" t="s">
        <v>250</v>
      </c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</row>
    <row r="171" spans="1:52" ht="69" customHeight="1" x14ac:dyDescent="0.2">
      <c r="A171" s="215">
        <v>167</v>
      </c>
      <c r="B171" s="225" t="s">
        <v>582</v>
      </c>
      <c r="C171" s="217"/>
      <c r="D171" s="218" t="s">
        <v>237</v>
      </c>
      <c r="E171" s="219">
        <f>VLOOKUP(D171,'[1]000'!$B$19:$C$34,2,0)</f>
        <v>0.2</v>
      </c>
      <c r="F171" s="120"/>
      <c r="G171" s="222" t="s">
        <v>583</v>
      </c>
      <c r="H171" s="223" t="s">
        <v>161</v>
      </c>
      <c r="I171" s="218" t="s">
        <v>581</v>
      </c>
      <c r="J171" s="218" t="s">
        <v>250</v>
      </c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</row>
    <row r="172" spans="1:52" ht="69" customHeight="1" x14ac:dyDescent="0.2">
      <c r="A172" s="215">
        <v>168</v>
      </c>
      <c r="B172" s="225" t="s">
        <v>584</v>
      </c>
      <c r="C172" s="217"/>
      <c r="D172" s="218" t="s">
        <v>237</v>
      </c>
      <c r="E172" s="219">
        <f>VLOOKUP(D172,'[1]000'!$B$19:$C$34,2,0)</f>
        <v>0.2</v>
      </c>
      <c r="F172" s="120"/>
      <c r="G172" s="222" t="s">
        <v>585</v>
      </c>
      <c r="H172" s="223" t="s">
        <v>161</v>
      </c>
      <c r="I172" s="218" t="s">
        <v>581</v>
      </c>
      <c r="J172" s="218" t="s">
        <v>250</v>
      </c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</row>
    <row r="173" spans="1:52" ht="69" customHeight="1" x14ac:dyDescent="0.2">
      <c r="A173" s="215">
        <v>169</v>
      </c>
      <c r="B173" s="225" t="s">
        <v>586</v>
      </c>
      <c r="C173" s="217"/>
      <c r="D173" s="218" t="s">
        <v>136</v>
      </c>
      <c r="E173" s="219">
        <f>VLOOKUP(D173,'[1]000'!$B$19:$C$34,2,0)</f>
        <v>0.6</v>
      </c>
      <c r="F173" s="120"/>
      <c r="G173" s="222" t="s">
        <v>587</v>
      </c>
      <c r="H173" s="223" t="s">
        <v>138</v>
      </c>
      <c r="I173" s="218" t="s">
        <v>588</v>
      </c>
      <c r="J173" s="218" t="s">
        <v>250</v>
      </c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</row>
    <row r="174" spans="1:52" ht="69" customHeight="1" x14ac:dyDescent="0.2">
      <c r="A174" s="215">
        <v>170</v>
      </c>
      <c r="B174" s="225" t="s">
        <v>589</v>
      </c>
      <c r="C174" s="217"/>
      <c r="D174" s="218" t="s">
        <v>136</v>
      </c>
      <c r="E174" s="219">
        <f>VLOOKUP(D174,'[1]000'!$B$19:$C$34,2,0)</f>
        <v>0.6</v>
      </c>
      <c r="F174" s="120"/>
      <c r="G174" s="222" t="s">
        <v>590</v>
      </c>
      <c r="H174" s="223" t="s">
        <v>138</v>
      </c>
      <c r="I174" s="218" t="s">
        <v>591</v>
      </c>
      <c r="J174" s="218" t="s">
        <v>250</v>
      </c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</row>
    <row r="175" spans="1:52" ht="69" customHeight="1" x14ac:dyDescent="0.2">
      <c r="A175" s="215">
        <v>171</v>
      </c>
      <c r="B175" s="225" t="s">
        <v>565</v>
      </c>
      <c r="C175" s="217"/>
      <c r="D175" s="218" t="s">
        <v>136</v>
      </c>
      <c r="E175" s="219">
        <f>VLOOKUP(D175,'[1]000'!$B$19:$C$34,2,0)</f>
        <v>0.6</v>
      </c>
      <c r="F175" s="120"/>
      <c r="G175" s="222" t="s">
        <v>592</v>
      </c>
      <c r="H175" s="223" t="s">
        <v>138</v>
      </c>
      <c r="I175" s="218" t="s">
        <v>593</v>
      </c>
      <c r="J175" s="218" t="s">
        <v>250</v>
      </c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</row>
    <row r="176" spans="1:52" ht="69" customHeight="1" x14ac:dyDescent="0.2">
      <c r="A176" s="215">
        <v>172</v>
      </c>
      <c r="B176" s="216" t="s">
        <v>579</v>
      </c>
      <c r="C176" s="224"/>
      <c r="D176" s="218" t="s">
        <v>237</v>
      </c>
      <c r="E176" s="219">
        <f>VLOOKUP(D176,'[1]000'!$B$19:$C$34,2,0)</f>
        <v>0.2</v>
      </c>
      <c r="F176" s="120"/>
      <c r="G176" s="222" t="s">
        <v>580</v>
      </c>
      <c r="H176" s="223" t="s">
        <v>161</v>
      </c>
      <c r="I176" s="218" t="s">
        <v>581</v>
      </c>
      <c r="J176" s="218" t="s">
        <v>250</v>
      </c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</row>
    <row r="177" spans="1:52" ht="69" customHeight="1" x14ac:dyDescent="0.2">
      <c r="A177" s="215">
        <v>173</v>
      </c>
      <c r="B177" s="216" t="s">
        <v>582</v>
      </c>
      <c r="C177" s="224"/>
      <c r="D177" s="218" t="s">
        <v>237</v>
      </c>
      <c r="E177" s="219">
        <f>VLOOKUP(D177,'[1]000'!$B$19:$C$34,2,0)</f>
        <v>0.2</v>
      </c>
      <c r="F177" s="120"/>
      <c r="G177" s="222" t="s">
        <v>583</v>
      </c>
      <c r="H177" s="223" t="s">
        <v>161</v>
      </c>
      <c r="I177" s="218" t="s">
        <v>581</v>
      </c>
      <c r="J177" s="218" t="s">
        <v>250</v>
      </c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</row>
    <row r="178" spans="1:52" ht="69" customHeight="1" x14ac:dyDescent="0.2">
      <c r="A178" s="215">
        <v>174</v>
      </c>
      <c r="B178" s="216" t="s">
        <v>594</v>
      </c>
      <c r="C178" s="224"/>
      <c r="D178" s="218" t="s">
        <v>159</v>
      </c>
      <c r="E178" s="219">
        <f>VLOOKUP(D178,'[1]000'!$B$19:$C$34,2,0)</f>
        <v>0.4</v>
      </c>
      <c r="F178" s="120"/>
      <c r="G178" s="222" t="s">
        <v>595</v>
      </c>
      <c r="H178" s="221" t="s">
        <v>161</v>
      </c>
      <c r="I178" s="218" t="s">
        <v>596</v>
      </c>
      <c r="J178" s="218" t="s">
        <v>250</v>
      </c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</row>
    <row r="179" spans="1:52" ht="69" customHeight="1" x14ac:dyDescent="0.2">
      <c r="A179" s="215">
        <v>175</v>
      </c>
      <c r="B179" s="216" t="s">
        <v>597</v>
      </c>
      <c r="C179" s="224"/>
      <c r="D179" s="218" t="s">
        <v>159</v>
      </c>
      <c r="E179" s="219">
        <f>VLOOKUP(D179,'[1]000'!$B$19:$C$34,2,0)</f>
        <v>0.4</v>
      </c>
      <c r="F179" s="120"/>
      <c r="G179" s="222" t="s">
        <v>598</v>
      </c>
      <c r="H179" s="221" t="s">
        <v>161</v>
      </c>
      <c r="I179" s="218" t="s">
        <v>599</v>
      </c>
      <c r="J179" s="218" t="s">
        <v>250</v>
      </c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</row>
    <row r="180" spans="1:52" ht="69" customHeight="1" x14ac:dyDescent="0.2">
      <c r="A180" s="215">
        <v>176</v>
      </c>
      <c r="B180" s="216" t="s">
        <v>600</v>
      </c>
      <c r="C180" s="224"/>
      <c r="D180" s="218" t="s">
        <v>159</v>
      </c>
      <c r="E180" s="219">
        <f>VLOOKUP(D180,'[1]000'!$B$19:$C$34,2,0)</f>
        <v>0.4</v>
      </c>
      <c r="F180" s="120"/>
      <c r="G180" s="222" t="s">
        <v>601</v>
      </c>
      <c r="H180" s="221" t="s">
        <v>161</v>
      </c>
      <c r="I180" s="218" t="s">
        <v>602</v>
      </c>
      <c r="J180" s="218" t="s">
        <v>250</v>
      </c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</row>
    <row r="181" spans="1:52" ht="69" customHeight="1" x14ac:dyDescent="0.2">
      <c r="A181" s="215">
        <v>177</v>
      </c>
      <c r="B181" s="216" t="s">
        <v>603</v>
      </c>
      <c r="C181" s="224"/>
      <c r="D181" s="218" t="s">
        <v>159</v>
      </c>
      <c r="E181" s="219">
        <f>VLOOKUP(D181,'[1]000'!$B$19:$C$34,2,0)</f>
        <v>0.4</v>
      </c>
      <c r="F181" s="120"/>
      <c r="G181" s="222" t="s">
        <v>604</v>
      </c>
      <c r="H181" s="221" t="s">
        <v>161</v>
      </c>
      <c r="I181" s="218" t="s">
        <v>605</v>
      </c>
      <c r="J181" s="218" t="s">
        <v>250</v>
      </c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</row>
    <row r="182" spans="1:52" ht="69" customHeight="1" x14ac:dyDescent="0.2">
      <c r="A182" s="215">
        <v>178</v>
      </c>
      <c r="B182" s="216" t="s">
        <v>606</v>
      </c>
      <c r="C182" s="224"/>
      <c r="D182" s="218" t="s">
        <v>159</v>
      </c>
      <c r="E182" s="219">
        <f>VLOOKUP(D182,'[1]000'!$B$19:$C$34,2,0)</f>
        <v>0.4</v>
      </c>
      <c r="F182" s="120"/>
      <c r="G182" s="222" t="s">
        <v>607</v>
      </c>
      <c r="H182" s="221" t="s">
        <v>161</v>
      </c>
      <c r="I182" s="218" t="s">
        <v>608</v>
      </c>
      <c r="J182" s="218" t="s">
        <v>250</v>
      </c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</row>
    <row r="183" spans="1:52" ht="69" customHeight="1" x14ac:dyDescent="0.2">
      <c r="A183" s="215">
        <v>179</v>
      </c>
      <c r="B183" s="216" t="s">
        <v>609</v>
      </c>
      <c r="C183" s="224"/>
      <c r="D183" s="218" t="s">
        <v>159</v>
      </c>
      <c r="E183" s="219">
        <f>VLOOKUP(D183,'[1]000'!$B$19:$C$34,2,0)</f>
        <v>0.4</v>
      </c>
      <c r="F183" s="120"/>
      <c r="G183" s="222" t="s">
        <v>610</v>
      </c>
      <c r="H183" s="221" t="s">
        <v>161</v>
      </c>
      <c r="I183" s="218" t="s">
        <v>608</v>
      </c>
      <c r="J183" s="218" t="s">
        <v>250</v>
      </c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</row>
    <row r="184" spans="1:52" ht="69" customHeight="1" x14ac:dyDescent="0.2">
      <c r="A184" s="215">
        <v>180</v>
      </c>
      <c r="B184" s="225" t="s">
        <v>611</v>
      </c>
      <c r="C184" s="217"/>
      <c r="D184" s="218" t="s">
        <v>159</v>
      </c>
      <c r="E184" s="219">
        <f>VLOOKUP(D184,'[1]000'!$B$19:$C$34,2,0)</f>
        <v>0.4</v>
      </c>
      <c r="F184" s="120"/>
      <c r="G184" s="222" t="s">
        <v>612</v>
      </c>
      <c r="H184" s="221" t="s">
        <v>161</v>
      </c>
      <c r="I184" s="218" t="s">
        <v>602</v>
      </c>
      <c r="J184" s="218" t="s">
        <v>250</v>
      </c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</row>
    <row r="185" spans="1:52" ht="69" customHeight="1" x14ac:dyDescent="0.2">
      <c r="A185" s="215">
        <v>181</v>
      </c>
      <c r="B185" s="216" t="s">
        <v>613</v>
      </c>
      <c r="C185" s="224"/>
      <c r="D185" s="218" t="s">
        <v>159</v>
      </c>
      <c r="E185" s="219">
        <f>VLOOKUP(D185,'[1]000'!$B$19:$C$34,2,0)</f>
        <v>0.4</v>
      </c>
      <c r="F185" s="120"/>
      <c r="G185" s="222" t="s">
        <v>614</v>
      </c>
      <c r="H185" s="221" t="s">
        <v>161</v>
      </c>
      <c r="I185" s="218" t="s">
        <v>596</v>
      </c>
      <c r="J185" s="218" t="s">
        <v>250</v>
      </c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</row>
    <row r="186" spans="1:52" ht="69" customHeight="1" x14ac:dyDescent="0.2">
      <c r="A186" s="215">
        <v>182</v>
      </c>
      <c r="B186" s="216" t="s">
        <v>615</v>
      </c>
      <c r="C186" s="224"/>
      <c r="D186" s="218" t="s">
        <v>136</v>
      </c>
      <c r="E186" s="219">
        <f>VLOOKUP(D186,'[1]000'!$B$19:$C$34,2,0)</f>
        <v>0.6</v>
      </c>
      <c r="F186" s="120"/>
      <c r="G186" s="222" t="s">
        <v>616</v>
      </c>
      <c r="H186" s="221" t="s">
        <v>153</v>
      </c>
      <c r="I186" s="218" t="s">
        <v>617</v>
      </c>
      <c r="J186" s="218" t="s">
        <v>250</v>
      </c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</row>
    <row r="187" spans="1:52" ht="69" customHeight="1" x14ac:dyDescent="0.2">
      <c r="A187" s="215">
        <v>183</v>
      </c>
      <c r="B187" s="216" t="s">
        <v>618</v>
      </c>
      <c r="C187" s="224"/>
      <c r="D187" s="218" t="s">
        <v>136</v>
      </c>
      <c r="E187" s="219">
        <f>VLOOKUP(D187,'[1]000'!$B$19:$C$34,2,0)</f>
        <v>0.6</v>
      </c>
      <c r="F187" s="120"/>
      <c r="G187" s="222" t="s">
        <v>619</v>
      </c>
      <c r="H187" s="221" t="s">
        <v>153</v>
      </c>
      <c r="I187" s="218" t="s">
        <v>617</v>
      </c>
      <c r="J187" s="218" t="s">
        <v>250</v>
      </c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</row>
    <row r="188" spans="1:52" ht="69" customHeight="1" x14ac:dyDescent="0.2">
      <c r="A188" s="215">
        <v>184</v>
      </c>
      <c r="B188" s="216" t="s">
        <v>620</v>
      </c>
      <c r="C188" s="217"/>
      <c r="D188" s="218" t="s">
        <v>136</v>
      </c>
      <c r="E188" s="219">
        <f>VLOOKUP(D188,'[1]000'!$B$19:$C$34,2,0)</f>
        <v>0.6</v>
      </c>
      <c r="F188" s="120"/>
      <c r="G188" s="222" t="s">
        <v>621</v>
      </c>
      <c r="H188" s="223" t="s">
        <v>138</v>
      </c>
      <c r="I188" s="218" t="s">
        <v>622</v>
      </c>
      <c r="J188" s="218" t="s">
        <v>250</v>
      </c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</row>
    <row r="189" spans="1:52" ht="69" customHeight="1" x14ac:dyDescent="0.2">
      <c r="A189" s="215">
        <v>185</v>
      </c>
      <c r="B189" s="225" t="s">
        <v>623</v>
      </c>
      <c r="C189" s="217"/>
      <c r="D189" s="218" t="s">
        <v>136</v>
      </c>
      <c r="E189" s="219">
        <f>VLOOKUP(D189,'[1]000'!$B$19:$C$34,2,0)</f>
        <v>0.6</v>
      </c>
      <c r="F189" s="120"/>
      <c r="G189" s="222" t="s">
        <v>624</v>
      </c>
      <c r="H189" s="223" t="s">
        <v>138</v>
      </c>
      <c r="I189" s="218" t="s">
        <v>625</v>
      </c>
      <c r="J189" s="218" t="s">
        <v>250</v>
      </c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</row>
    <row r="190" spans="1:52" ht="69" customHeight="1" x14ac:dyDescent="0.2">
      <c r="A190" s="215">
        <v>186</v>
      </c>
      <c r="B190" s="216" t="s">
        <v>626</v>
      </c>
      <c r="C190" s="224"/>
      <c r="D190" s="218" t="s">
        <v>237</v>
      </c>
      <c r="E190" s="219">
        <f>VLOOKUP(D190,'[1]000'!$B$19:$C$34,2,0)</f>
        <v>0.2</v>
      </c>
      <c r="F190" s="120"/>
      <c r="G190" s="222" t="s">
        <v>627</v>
      </c>
      <c r="H190" s="223" t="s">
        <v>161</v>
      </c>
      <c r="I190" s="218" t="s">
        <v>628</v>
      </c>
      <c r="J190" s="218" t="s">
        <v>250</v>
      </c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</row>
    <row r="191" spans="1:52" ht="69" customHeight="1" x14ac:dyDescent="0.2">
      <c r="A191" s="215">
        <v>187</v>
      </c>
      <c r="B191" s="216" t="s">
        <v>629</v>
      </c>
      <c r="C191" s="224"/>
      <c r="D191" s="218" t="s">
        <v>237</v>
      </c>
      <c r="E191" s="219">
        <f>VLOOKUP(D191,'[1]000'!$B$19:$C$34,2,0)</f>
        <v>0.2</v>
      </c>
      <c r="F191" s="120"/>
      <c r="G191" s="222" t="s">
        <v>630</v>
      </c>
      <c r="H191" s="223" t="s">
        <v>161</v>
      </c>
      <c r="I191" s="218" t="s">
        <v>628</v>
      </c>
      <c r="J191" s="218" t="s">
        <v>250</v>
      </c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</row>
    <row r="192" spans="1:52" ht="69" customHeight="1" x14ac:dyDescent="0.2">
      <c r="A192" s="215">
        <v>188</v>
      </c>
      <c r="B192" s="225" t="s">
        <v>631</v>
      </c>
      <c r="C192" s="217"/>
      <c r="D192" s="218" t="s">
        <v>237</v>
      </c>
      <c r="E192" s="219">
        <f>VLOOKUP(D192,'[1]000'!$B$19:$C$34,2,0)</f>
        <v>0.2</v>
      </c>
      <c r="F192" s="120"/>
      <c r="G192" s="222" t="s">
        <v>632</v>
      </c>
      <c r="H192" s="223" t="s">
        <v>161</v>
      </c>
      <c r="I192" s="218" t="s">
        <v>633</v>
      </c>
      <c r="J192" s="218" t="s">
        <v>250</v>
      </c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</row>
    <row r="193" spans="1:52" ht="69" customHeight="1" x14ac:dyDescent="0.2">
      <c r="A193" s="215">
        <v>189</v>
      </c>
      <c r="B193" s="216" t="s">
        <v>634</v>
      </c>
      <c r="C193" s="224"/>
      <c r="D193" s="218" t="s">
        <v>237</v>
      </c>
      <c r="E193" s="219">
        <f>VLOOKUP(D193,'[1]000'!$B$19:$C$34,2,0)</f>
        <v>0.2</v>
      </c>
      <c r="F193" s="120"/>
      <c r="G193" s="222" t="s">
        <v>635</v>
      </c>
      <c r="H193" s="223" t="s">
        <v>161</v>
      </c>
      <c r="I193" s="218" t="s">
        <v>633</v>
      </c>
      <c r="J193" s="218" t="s">
        <v>250</v>
      </c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</row>
    <row r="194" spans="1:52" ht="69" customHeight="1" x14ac:dyDescent="0.2">
      <c r="A194" s="215">
        <v>190</v>
      </c>
      <c r="B194" s="225" t="s">
        <v>636</v>
      </c>
      <c r="C194" s="217"/>
      <c r="D194" s="218" t="s">
        <v>237</v>
      </c>
      <c r="E194" s="219">
        <f>VLOOKUP(D194,'[1]000'!$B$19:$C$34,2,0)</f>
        <v>0.2</v>
      </c>
      <c r="F194" s="120"/>
      <c r="G194" s="222" t="s">
        <v>637</v>
      </c>
      <c r="H194" s="223" t="s">
        <v>161</v>
      </c>
      <c r="I194" s="218" t="s">
        <v>633</v>
      </c>
      <c r="J194" s="218" t="s">
        <v>250</v>
      </c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</row>
    <row r="195" spans="1:52" ht="69" customHeight="1" x14ac:dyDescent="0.2">
      <c r="A195" s="215">
        <v>191</v>
      </c>
      <c r="B195" s="216" t="s">
        <v>638</v>
      </c>
      <c r="C195" s="224"/>
      <c r="D195" s="218" t="s">
        <v>237</v>
      </c>
      <c r="E195" s="219">
        <f>VLOOKUP(D195,'[1]000'!$B$19:$C$34,2,0)</f>
        <v>0.2</v>
      </c>
      <c r="F195" s="120"/>
      <c r="G195" s="222" t="s">
        <v>639</v>
      </c>
      <c r="H195" s="223" t="s">
        <v>161</v>
      </c>
      <c r="I195" s="218" t="s">
        <v>640</v>
      </c>
      <c r="J195" s="218" t="s">
        <v>250</v>
      </c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</row>
    <row r="196" spans="1:52" ht="69" customHeight="1" x14ac:dyDescent="0.2">
      <c r="A196" s="215">
        <v>192</v>
      </c>
      <c r="B196" s="216" t="s">
        <v>641</v>
      </c>
      <c r="C196" s="224"/>
      <c r="D196" s="218" t="s">
        <v>642</v>
      </c>
      <c r="E196" s="219">
        <f>VLOOKUP(D196,'[1]000'!$B$19:$C$34,2,0)</f>
        <v>1</v>
      </c>
      <c r="F196" s="120"/>
      <c r="G196" s="222" t="s">
        <v>643</v>
      </c>
      <c r="H196" s="223" t="s">
        <v>644</v>
      </c>
      <c r="I196" s="218" t="s">
        <v>645</v>
      </c>
      <c r="J196" s="218" t="s">
        <v>250</v>
      </c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186"/>
      <c r="AZ196" s="186"/>
    </row>
    <row r="197" spans="1:52" ht="69" customHeight="1" x14ac:dyDescent="0.2">
      <c r="A197" s="215">
        <v>193</v>
      </c>
      <c r="B197" s="216" t="s">
        <v>562</v>
      </c>
      <c r="C197" s="224"/>
      <c r="D197" s="218" t="s">
        <v>159</v>
      </c>
      <c r="E197" s="219">
        <f>VLOOKUP(D197,'[1]000'!$B$19:$C$34,2,0)</f>
        <v>0.4</v>
      </c>
      <c r="F197" s="219"/>
      <c r="G197" s="222" t="s">
        <v>646</v>
      </c>
      <c r="H197" s="223" t="s">
        <v>138</v>
      </c>
      <c r="I197" s="218" t="s">
        <v>647</v>
      </c>
      <c r="J197" s="120" t="s">
        <v>250</v>
      </c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</row>
    <row r="198" spans="1:52" ht="69" customHeight="1" x14ac:dyDescent="0.2">
      <c r="A198" s="215">
        <v>194</v>
      </c>
      <c r="B198" s="216" t="s">
        <v>648</v>
      </c>
      <c r="C198" s="224"/>
      <c r="D198" s="218" t="s">
        <v>124</v>
      </c>
      <c r="E198" s="219">
        <f>VLOOKUP(D198,'[1]000'!$B$19:$C$34,2,0)</f>
        <v>1</v>
      </c>
      <c r="F198" s="219" t="s">
        <v>125</v>
      </c>
      <c r="G198" s="222" t="s">
        <v>649</v>
      </c>
      <c r="H198" s="223" t="s">
        <v>449</v>
      </c>
      <c r="I198" s="218" t="s">
        <v>650</v>
      </c>
      <c r="J198" s="218" t="s">
        <v>651</v>
      </c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</row>
    <row r="199" spans="1:52" ht="69" customHeight="1" x14ac:dyDescent="0.2">
      <c r="A199" s="215">
        <v>195</v>
      </c>
      <c r="B199" s="216" t="s">
        <v>652</v>
      </c>
      <c r="C199" s="224"/>
      <c r="D199" s="218" t="s">
        <v>124</v>
      </c>
      <c r="E199" s="219">
        <f>VLOOKUP(D199,'[1]000'!$B$19:$C$34,2,0)</f>
        <v>1</v>
      </c>
      <c r="F199" s="219" t="s">
        <v>125</v>
      </c>
      <c r="G199" s="222" t="s">
        <v>653</v>
      </c>
      <c r="H199" s="223" t="s">
        <v>449</v>
      </c>
      <c r="I199" s="218" t="s">
        <v>654</v>
      </c>
      <c r="J199" s="120" t="s">
        <v>250</v>
      </c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</row>
    <row r="200" spans="1:52" ht="69" customHeight="1" x14ac:dyDescent="0.2">
      <c r="A200" s="215">
        <v>196</v>
      </c>
      <c r="B200" s="216" t="s">
        <v>655</v>
      </c>
      <c r="C200" s="224"/>
      <c r="D200" s="218" t="s">
        <v>124</v>
      </c>
      <c r="E200" s="219">
        <f>VLOOKUP(D200,'[1]000'!$B$19:$C$34,2,0)</f>
        <v>1</v>
      </c>
      <c r="F200" s="219" t="s">
        <v>125</v>
      </c>
      <c r="G200" s="222" t="s">
        <v>656</v>
      </c>
      <c r="H200" s="223" t="s">
        <v>449</v>
      </c>
      <c r="I200" s="218" t="s">
        <v>657</v>
      </c>
      <c r="J200" s="120" t="s">
        <v>250</v>
      </c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</row>
    <row r="201" spans="1:52" ht="69" customHeight="1" x14ac:dyDescent="0.2">
      <c r="A201" s="215">
        <v>197</v>
      </c>
      <c r="B201" s="216" t="s">
        <v>658</v>
      </c>
      <c r="C201" s="224"/>
      <c r="D201" s="218" t="s">
        <v>124</v>
      </c>
      <c r="E201" s="219">
        <f>VLOOKUP(D201,'[1]000'!$B$19:$C$34,2,0)</f>
        <v>1</v>
      </c>
      <c r="F201" s="219" t="s">
        <v>125</v>
      </c>
      <c r="G201" s="222" t="s">
        <v>659</v>
      </c>
      <c r="H201" s="223" t="s">
        <v>449</v>
      </c>
      <c r="I201" s="218" t="s">
        <v>660</v>
      </c>
      <c r="J201" s="120" t="s">
        <v>250</v>
      </c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</row>
    <row r="202" spans="1:52" ht="69" customHeight="1" x14ac:dyDescent="0.2">
      <c r="A202" s="215">
        <v>198</v>
      </c>
      <c r="B202" s="216" t="s">
        <v>661</v>
      </c>
      <c r="C202" s="224"/>
      <c r="D202" s="218" t="s">
        <v>124</v>
      </c>
      <c r="E202" s="219">
        <f>VLOOKUP(D202,'[1]000'!$B$19:$C$34,2,0)</f>
        <v>1</v>
      </c>
      <c r="F202" s="219" t="s">
        <v>125</v>
      </c>
      <c r="G202" s="222" t="s">
        <v>662</v>
      </c>
      <c r="H202" s="223" t="s">
        <v>449</v>
      </c>
      <c r="I202" s="218" t="s">
        <v>663</v>
      </c>
      <c r="J202" s="120" t="s">
        <v>250</v>
      </c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</row>
    <row r="203" spans="1:52" ht="69" customHeight="1" x14ac:dyDescent="0.2">
      <c r="A203" s="215">
        <v>199</v>
      </c>
      <c r="B203" s="216" t="s">
        <v>664</v>
      </c>
      <c r="C203" s="224"/>
      <c r="D203" s="218" t="s">
        <v>124</v>
      </c>
      <c r="E203" s="219">
        <f>VLOOKUP(D203,'[1]000'!$B$19:$C$34,2,0)</f>
        <v>1</v>
      </c>
      <c r="F203" s="219" t="s">
        <v>125</v>
      </c>
      <c r="G203" s="222" t="s">
        <v>665</v>
      </c>
      <c r="H203" s="223" t="s">
        <v>449</v>
      </c>
      <c r="I203" s="218" t="s">
        <v>663</v>
      </c>
      <c r="J203" s="120" t="s">
        <v>250</v>
      </c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</row>
    <row r="204" spans="1:52" ht="69" customHeight="1" x14ac:dyDescent="0.2">
      <c r="A204" s="215">
        <v>200</v>
      </c>
      <c r="B204" s="216" t="s">
        <v>666</v>
      </c>
      <c r="C204" s="224"/>
      <c r="D204" s="218" t="s">
        <v>124</v>
      </c>
      <c r="E204" s="219">
        <f>VLOOKUP(D204,'[1]000'!$B$19:$C$34,2,0)</f>
        <v>1</v>
      </c>
      <c r="F204" s="219" t="s">
        <v>125</v>
      </c>
      <c r="G204" s="222" t="s">
        <v>667</v>
      </c>
      <c r="H204" s="223" t="s">
        <v>449</v>
      </c>
      <c r="I204" s="218" t="s">
        <v>668</v>
      </c>
      <c r="J204" s="218" t="s">
        <v>669</v>
      </c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</row>
    <row r="205" spans="1:52" ht="69" customHeight="1" x14ac:dyDescent="0.2">
      <c r="A205" s="215">
        <v>201</v>
      </c>
      <c r="B205" s="216" t="s">
        <v>670</v>
      </c>
      <c r="C205" s="217"/>
      <c r="D205" s="218" t="s">
        <v>124</v>
      </c>
      <c r="E205" s="219">
        <f>VLOOKUP(D205,'[1]000'!$B$19:$C$34,2,0)</f>
        <v>1</v>
      </c>
      <c r="F205" s="219" t="s">
        <v>182</v>
      </c>
      <c r="G205" s="222" t="s">
        <v>671</v>
      </c>
      <c r="H205" s="223" t="s">
        <v>283</v>
      </c>
      <c r="I205" s="120" t="s">
        <v>672</v>
      </c>
      <c r="J205" s="120" t="s">
        <v>250</v>
      </c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186"/>
      <c r="AZ205" s="186"/>
    </row>
    <row r="206" spans="1:52" ht="69" customHeight="1" x14ac:dyDescent="0.2">
      <c r="A206" s="215">
        <v>202</v>
      </c>
      <c r="B206" s="225" t="s">
        <v>673</v>
      </c>
      <c r="C206" s="217"/>
      <c r="D206" s="218" t="s">
        <v>124</v>
      </c>
      <c r="E206" s="219">
        <f>VLOOKUP(D206,'[1]000'!$B$19:$C$34,2,0)</f>
        <v>1</v>
      </c>
      <c r="F206" s="219" t="s">
        <v>182</v>
      </c>
      <c r="G206" s="222" t="s">
        <v>674</v>
      </c>
      <c r="H206" s="223" t="s">
        <v>283</v>
      </c>
      <c r="I206" s="120" t="s">
        <v>675</v>
      </c>
      <c r="J206" s="120" t="s">
        <v>250</v>
      </c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</row>
    <row r="207" spans="1:52" ht="69" customHeight="1" x14ac:dyDescent="0.2">
      <c r="A207" s="215">
        <v>203</v>
      </c>
      <c r="B207" s="216" t="s">
        <v>676</v>
      </c>
      <c r="C207" s="217"/>
      <c r="D207" s="218" t="s">
        <v>159</v>
      </c>
      <c r="E207" s="219">
        <f>VLOOKUP(D207,'[1]000'!$B$19:$C$34,2,0)</f>
        <v>0.4</v>
      </c>
      <c r="F207" s="219"/>
      <c r="G207" s="222" t="s">
        <v>677</v>
      </c>
      <c r="H207" s="223" t="s">
        <v>161</v>
      </c>
      <c r="I207" s="218" t="s">
        <v>678</v>
      </c>
      <c r="J207" s="120" t="s">
        <v>250</v>
      </c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</row>
    <row r="208" spans="1:52" ht="69" customHeight="1" x14ac:dyDescent="0.2">
      <c r="A208" s="215">
        <v>204</v>
      </c>
      <c r="B208" s="216" t="s">
        <v>597</v>
      </c>
      <c r="C208" s="224"/>
      <c r="D208" s="218" t="s">
        <v>159</v>
      </c>
      <c r="E208" s="219">
        <f>VLOOKUP(D208,'[1]000'!$B$19:$C$34,2,0)</f>
        <v>0.4</v>
      </c>
      <c r="F208" s="219"/>
      <c r="G208" s="222" t="s">
        <v>679</v>
      </c>
      <c r="H208" s="223" t="s">
        <v>161</v>
      </c>
      <c r="I208" s="218" t="s">
        <v>680</v>
      </c>
      <c r="J208" s="218" t="s">
        <v>681</v>
      </c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</row>
    <row r="209" spans="1:52" ht="69" customHeight="1" x14ac:dyDescent="0.2">
      <c r="A209" s="215">
        <v>205</v>
      </c>
      <c r="B209" s="216" t="s">
        <v>682</v>
      </c>
      <c r="C209" s="217"/>
      <c r="D209" s="218" t="s">
        <v>159</v>
      </c>
      <c r="E209" s="219">
        <f>VLOOKUP(D209,'[1]000'!$B$19:$C$34,2,0)</f>
        <v>0.4</v>
      </c>
      <c r="F209" s="219"/>
      <c r="G209" s="222" t="s">
        <v>683</v>
      </c>
      <c r="H209" s="223" t="s">
        <v>161</v>
      </c>
      <c r="I209" s="218" t="s">
        <v>684</v>
      </c>
      <c r="J209" s="218" t="s">
        <v>681</v>
      </c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</row>
    <row r="210" spans="1:52" ht="69" customHeight="1" x14ac:dyDescent="0.2">
      <c r="A210" s="215">
        <v>206</v>
      </c>
      <c r="B210" s="216" t="s">
        <v>685</v>
      </c>
      <c r="C210" s="217"/>
      <c r="D210" s="218" t="s">
        <v>159</v>
      </c>
      <c r="E210" s="219">
        <f>VLOOKUP(D210,'[1]000'!$B$19:$C$34,2,0)</f>
        <v>0.4</v>
      </c>
      <c r="F210" s="219"/>
      <c r="G210" s="222" t="s">
        <v>686</v>
      </c>
      <c r="H210" s="223" t="s">
        <v>161</v>
      </c>
      <c r="I210" s="218" t="s">
        <v>687</v>
      </c>
      <c r="J210" s="120" t="s">
        <v>250</v>
      </c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</row>
    <row r="211" spans="1:52" ht="69" customHeight="1" x14ac:dyDescent="0.2">
      <c r="A211" s="215">
        <v>207</v>
      </c>
      <c r="B211" s="216" t="s">
        <v>688</v>
      </c>
      <c r="C211" s="217"/>
      <c r="D211" s="218" t="s">
        <v>159</v>
      </c>
      <c r="E211" s="219">
        <f>VLOOKUP(D211,'[1]000'!$B$19:$C$34,2,0)</f>
        <v>0.4</v>
      </c>
      <c r="F211" s="219"/>
      <c r="G211" s="222" t="s">
        <v>689</v>
      </c>
      <c r="H211" s="223" t="s">
        <v>161</v>
      </c>
      <c r="I211" s="218" t="s">
        <v>690</v>
      </c>
      <c r="J211" s="120" t="s">
        <v>250</v>
      </c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</row>
    <row r="212" spans="1:52" ht="69" customHeight="1" x14ac:dyDescent="0.2">
      <c r="A212" s="215">
        <v>208</v>
      </c>
      <c r="B212" s="216" t="s">
        <v>609</v>
      </c>
      <c r="C212" s="224"/>
      <c r="D212" s="218" t="s">
        <v>159</v>
      </c>
      <c r="E212" s="219">
        <f>VLOOKUP(D212,'[1]000'!$B$19:$C$34,2,0)</f>
        <v>0.4</v>
      </c>
      <c r="F212" s="219"/>
      <c r="G212" s="222" t="s">
        <v>691</v>
      </c>
      <c r="H212" s="223" t="s">
        <v>161</v>
      </c>
      <c r="I212" s="218" t="s">
        <v>692</v>
      </c>
      <c r="J212" s="120" t="s">
        <v>250</v>
      </c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</row>
    <row r="213" spans="1:52" ht="69" customHeight="1" x14ac:dyDescent="0.2">
      <c r="A213" s="215">
        <v>209</v>
      </c>
      <c r="B213" s="216" t="s">
        <v>611</v>
      </c>
      <c r="C213" s="224"/>
      <c r="D213" s="218" t="s">
        <v>159</v>
      </c>
      <c r="E213" s="219">
        <f>VLOOKUP(D213,'[1]000'!$B$19:$C$34,2,0)</f>
        <v>0.4</v>
      </c>
      <c r="F213" s="219"/>
      <c r="G213" s="222" t="s">
        <v>693</v>
      </c>
      <c r="H213" s="223" t="s">
        <v>161</v>
      </c>
      <c r="I213" s="218" t="s">
        <v>684</v>
      </c>
      <c r="J213" s="218" t="s">
        <v>681</v>
      </c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</row>
    <row r="214" spans="1:52" ht="69" customHeight="1" x14ac:dyDescent="0.2">
      <c r="A214" s="215">
        <v>210</v>
      </c>
      <c r="B214" s="216" t="s">
        <v>613</v>
      </c>
      <c r="C214" s="224"/>
      <c r="D214" s="218" t="s">
        <v>159</v>
      </c>
      <c r="E214" s="219">
        <f>VLOOKUP(D214,'[1]000'!$B$19:$C$34,2,0)</f>
        <v>0.4</v>
      </c>
      <c r="F214" s="219"/>
      <c r="G214" s="222" t="s">
        <v>694</v>
      </c>
      <c r="H214" s="223" t="s">
        <v>161</v>
      </c>
      <c r="I214" s="218" t="s">
        <v>684</v>
      </c>
      <c r="J214" s="218" t="s">
        <v>681</v>
      </c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</row>
    <row r="215" spans="1:52" ht="69" customHeight="1" x14ac:dyDescent="0.2">
      <c r="A215" s="215">
        <v>211</v>
      </c>
      <c r="B215" s="216" t="s">
        <v>695</v>
      </c>
      <c r="C215" s="224"/>
      <c r="D215" s="218" t="s">
        <v>159</v>
      </c>
      <c r="E215" s="219">
        <f>VLOOKUP(D215,'[1]000'!$B$19:$C$34,2,0)</f>
        <v>0.4</v>
      </c>
      <c r="F215" s="219"/>
      <c r="G215" s="222" t="s">
        <v>177</v>
      </c>
      <c r="H215" s="223" t="s">
        <v>178</v>
      </c>
      <c r="I215" s="218" t="s">
        <v>696</v>
      </c>
      <c r="J215" s="120" t="s">
        <v>250</v>
      </c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</row>
    <row r="216" spans="1:52" ht="69" customHeight="1" x14ac:dyDescent="0.2">
      <c r="A216" s="215">
        <v>212</v>
      </c>
      <c r="B216" s="216" t="s">
        <v>697</v>
      </c>
      <c r="C216" s="217"/>
      <c r="D216" s="218" t="s">
        <v>159</v>
      </c>
      <c r="E216" s="219">
        <f>VLOOKUP(D216,'[1]000'!$B$19:$C$34,2,0)</f>
        <v>0.4</v>
      </c>
      <c r="F216" s="219"/>
      <c r="G216" s="222" t="s">
        <v>177</v>
      </c>
      <c r="H216" s="223" t="s">
        <v>178</v>
      </c>
      <c r="I216" s="218" t="s">
        <v>698</v>
      </c>
      <c r="J216" s="120" t="s">
        <v>250</v>
      </c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</row>
    <row r="217" spans="1:52" ht="69" customHeight="1" x14ac:dyDescent="0.2">
      <c r="A217" s="215">
        <v>213</v>
      </c>
      <c r="B217" s="216" t="s">
        <v>699</v>
      </c>
      <c r="C217" s="217"/>
      <c r="D217" s="218" t="s">
        <v>159</v>
      </c>
      <c r="E217" s="219">
        <f>VLOOKUP(D217,'[1]000'!$B$19:$C$34,2,0)</f>
        <v>0.4</v>
      </c>
      <c r="F217" s="219"/>
      <c r="G217" s="222" t="s">
        <v>177</v>
      </c>
      <c r="H217" s="223" t="s">
        <v>178</v>
      </c>
      <c r="I217" s="218" t="s">
        <v>700</v>
      </c>
      <c r="J217" s="120" t="s">
        <v>250</v>
      </c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</row>
    <row r="218" spans="1:52" ht="69" customHeight="1" x14ac:dyDescent="0.2">
      <c r="A218" s="215">
        <v>214</v>
      </c>
      <c r="B218" s="216" t="s">
        <v>701</v>
      </c>
      <c r="C218" s="224"/>
      <c r="D218" s="218" t="s">
        <v>124</v>
      </c>
      <c r="E218" s="219">
        <f>VLOOKUP(D218,'[1]000'!$B$19:$C$34,2,0)</f>
        <v>1</v>
      </c>
      <c r="F218" s="219" t="s">
        <v>270</v>
      </c>
      <c r="G218" s="222" t="s">
        <v>702</v>
      </c>
      <c r="H218" s="223" t="s">
        <v>272</v>
      </c>
      <c r="I218" s="218" t="s">
        <v>703</v>
      </c>
      <c r="J218" s="218" t="s">
        <v>704</v>
      </c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</row>
    <row r="219" spans="1:52" ht="69" customHeight="1" x14ac:dyDescent="0.2">
      <c r="A219" s="215">
        <v>215</v>
      </c>
      <c r="B219" s="216" t="s">
        <v>705</v>
      </c>
      <c r="C219" s="224"/>
      <c r="D219" s="218" t="s">
        <v>124</v>
      </c>
      <c r="E219" s="219">
        <f>VLOOKUP(D219,'[1]000'!$B$19:$C$34,2,0)</f>
        <v>1</v>
      </c>
      <c r="F219" s="219" t="s">
        <v>270</v>
      </c>
      <c r="G219" s="222" t="s">
        <v>706</v>
      </c>
      <c r="H219" s="223" t="s">
        <v>272</v>
      </c>
      <c r="I219" s="218" t="s">
        <v>707</v>
      </c>
      <c r="J219" s="218" t="s">
        <v>708</v>
      </c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</row>
    <row r="220" spans="1:52" ht="69" customHeight="1" x14ac:dyDescent="0.2">
      <c r="A220" s="215">
        <v>216</v>
      </c>
      <c r="B220" s="216" t="s">
        <v>709</v>
      </c>
      <c r="C220" s="224"/>
      <c r="D220" s="218" t="s">
        <v>136</v>
      </c>
      <c r="E220" s="219">
        <f>VLOOKUP(D220,'[1]000'!$B$19:$C$34,2,0)</f>
        <v>0.6</v>
      </c>
      <c r="F220" s="219"/>
      <c r="G220" s="222" t="s">
        <v>710</v>
      </c>
      <c r="H220" s="223" t="s">
        <v>138</v>
      </c>
      <c r="I220" s="218" t="s">
        <v>711</v>
      </c>
      <c r="J220" s="120" t="s">
        <v>250</v>
      </c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</row>
    <row r="221" spans="1:52" ht="69" customHeight="1" x14ac:dyDescent="0.2">
      <c r="A221" s="215">
        <v>217</v>
      </c>
      <c r="B221" s="216" t="s">
        <v>712</v>
      </c>
      <c r="C221" s="224"/>
      <c r="D221" s="218" t="s">
        <v>124</v>
      </c>
      <c r="E221" s="219">
        <f>VLOOKUP(D221,'[1]000'!$B$19:$C$34,2,0)</f>
        <v>1</v>
      </c>
      <c r="F221" s="219" t="s">
        <v>270</v>
      </c>
      <c r="G221" s="222" t="s">
        <v>713</v>
      </c>
      <c r="H221" s="223" t="s">
        <v>272</v>
      </c>
      <c r="I221" s="218" t="s">
        <v>714</v>
      </c>
      <c r="J221" s="120" t="s">
        <v>250</v>
      </c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</row>
    <row r="222" spans="1:52" ht="69" customHeight="1" x14ac:dyDescent="0.2">
      <c r="A222" s="215">
        <v>218</v>
      </c>
      <c r="B222" s="216" t="s">
        <v>715</v>
      </c>
      <c r="C222" s="224"/>
      <c r="D222" s="218" t="s">
        <v>159</v>
      </c>
      <c r="E222" s="219">
        <f>VLOOKUP(D222,'[1]000'!$B$19:$C$34,2,0)</f>
        <v>0.4</v>
      </c>
      <c r="F222" s="219"/>
      <c r="G222" s="218" t="s">
        <v>218</v>
      </c>
      <c r="H222" s="221" t="s">
        <v>219</v>
      </c>
      <c r="I222" s="218" t="s">
        <v>716</v>
      </c>
      <c r="J222" s="120" t="s">
        <v>250</v>
      </c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</row>
    <row r="223" spans="1:52" ht="69" customHeight="1" x14ac:dyDescent="0.2">
      <c r="A223" s="215">
        <v>219</v>
      </c>
      <c r="B223" s="216" t="s">
        <v>717</v>
      </c>
      <c r="C223" s="224"/>
      <c r="D223" s="218" t="s">
        <v>159</v>
      </c>
      <c r="E223" s="219">
        <f>VLOOKUP(D223,'[1]000'!$B$19:$C$34,2,0)</f>
        <v>0.4</v>
      </c>
      <c r="F223" s="219"/>
      <c r="G223" s="218" t="s">
        <v>218</v>
      </c>
      <c r="H223" s="221" t="s">
        <v>219</v>
      </c>
      <c r="I223" s="218" t="s">
        <v>718</v>
      </c>
      <c r="J223" s="218" t="s">
        <v>719</v>
      </c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</row>
    <row r="224" spans="1:52" ht="69" customHeight="1" x14ac:dyDescent="0.2">
      <c r="A224" s="215">
        <v>220</v>
      </c>
      <c r="B224" s="216" t="s">
        <v>720</v>
      </c>
      <c r="C224" s="224"/>
      <c r="D224" s="218" t="s">
        <v>159</v>
      </c>
      <c r="E224" s="219">
        <f>VLOOKUP(D224,'[1]000'!$B$19:$C$34,2,0)</f>
        <v>0.4</v>
      </c>
      <c r="F224" s="219"/>
      <c r="G224" s="218" t="s">
        <v>218</v>
      </c>
      <c r="H224" s="221" t="s">
        <v>219</v>
      </c>
      <c r="I224" s="218" t="s">
        <v>721</v>
      </c>
      <c r="J224" s="218" t="s">
        <v>722</v>
      </c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</row>
    <row r="225" spans="1:52" ht="69" customHeight="1" x14ac:dyDescent="0.2">
      <c r="A225" s="215">
        <v>221</v>
      </c>
      <c r="B225" s="216" t="s">
        <v>723</v>
      </c>
      <c r="C225" s="224"/>
      <c r="D225" s="218" t="s">
        <v>159</v>
      </c>
      <c r="E225" s="219">
        <f>VLOOKUP(D225,'[1]000'!$B$19:$C$34,2,0)</f>
        <v>0.4</v>
      </c>
      <c r="F225" s="219"/>
      <c r="G225" s="218" t="s">
        <v>218</v>
      </c>
      <c r="H225" s="221" t="s">
        <v>219</v>
      </c>
      <c r="I225" s="218" t="s">
        <v>724</v>
      </c>
      <c r="J225" s="120" t="s">
        <v>250</v>
      </c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</row>
    <row r="226" spans="1:52" ht="69" customHeight="1" x14ac:dyDescent="0.2">
      <c r="A226" s="215">
        <v>222</v>
      </c>
      <c r="B226" s="216" t="s">
        <v>725</v>
      </c>
      <c r="C226" s="224"/>
      <c r="D226" s="218" t="s">
        <v>124</v>
      </c>
      <c r="E226" s="219">
        <f>VLOOKUP(D226,'[1]000'!$B$19:$C$34,2,0)</f>
        <v>1</v>
      </c>
      <c r="F226" s="219" t="s">
        <v>182</v>
      </c>
      <c r="G226" s="222" t="s">
        <v>726</v>
      </c>
      <c r="H226" s="223" t="s">
        <v>272</v>
      </c>
      <c r="I226" s="120" t="s">
        <v>570</v>
      </c>
      <c r="J226" s="120" t="s">
        <v>250</v>
      </c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</row>
    <row r="227" spans="1:52" ht="72" x14ac:dyDescent="0.2">
      <c r="A227" s="215">
        <v>223</v>
      </c>
      <c r="B227" s="216" t="s">
        <v>727</v>
      </c>
      <c r="C227" s="224"/>
      <c r="D227" s="218" t="s">
        <v>124</v>
      </c>
      <c r="E227" s="219">
        <f>VLOOKUP(D227,'[1]000'!$B$19:$C$34,2,0)</f>
        <v>1</v>
      </c>
      <c r="F227" s="219" t="s">
        <v>270</v>
      </c>
      <c r="G227" s="222" t="s">
        <v>728</v>
      </c>
      <c r="H227" s="223" t="s">
        <v>729</v>
      </c>
      <c r="I227" s="218" t="s">
        <v>730</v>
      </c>
      <c r="J227" s="218" t="s">
        <v>731</v>
      </c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</row>
    <row r="228" spans="1:52" ht="72" x14ac:dyDescent="0.2">
      <c r="A228" s="215">
        <v>224</v>
      </c>
      <c r="B228" s="216" t="s">
        <v>732</v>
      </c>
      <c r="C228" s="217"/>
      <c r="D228" s="218" t="s">
        <v>124</v>
      </c>
      <c r="E228" s="219">
        <f>VLOOKUP(D228,'[1]000'!$B$19:$C$34,2,0)</f>
        <v>1</v>
      </c>
      <c r="F228" s="219" t="s">
        <v>270</v>
      </c>
      <c r="G228" s="222" t="s">
        <v>733</v>
      </c>
      <c r="H228" s="223" t="s">
        <v>729</v>
      </c>
      <c r="I228" s="218" t="s">
        <v>730</v>
      </c>
      <c r="J228" s="218" t="s">
        <v>731</v>
      </c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</row>
    <row r="229" spans="1:52" ht="120" x14ac:dyDescent="0.2">
      <c r="A229" s="215">
        <v>225</v>
      </c>
      <c r="B229" s="216" t="s">
        <v>734</v>
      </c>
      <c r="C229" s="224"/>
      <c r="D229" s="218" t="s">
        <v>124</v>
      </c>
      <c r="E229" s="219">
        <f>VLOOKUP(D229,'[1]000'!$B$19:$C$34,2,0)</f>
        <v>1</v>
      </c>
      <c r="F229" s="219" t="s">
        <v>270</v>
      </c>
      <c r="G229" s="222" t="s">
        <v>735</v>
      </c>
      <c r="H229" s="223" t="s">
        <v>729</v>
      </c>
      <c r="I229" s="218" t="s">
        <v>736</v>
      </c>
      <c r="J229" s="120" t="s">
        <v>250</v>
      </c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</row>
    <row r="230" spans="1:52" ht="120" x14ac:dyDescent="0.2">
      <c r="A230" s="215">
        <v>226</v>
      </c>
      <c r="B230" s="216" t="s">
        <v>737</v>
      </c>
      <c r="C230" s="224"/>
      <c r="D230" s="218" t="s">
        <v>124</v>
      </c>
      <c r="E230" s="219">
        <f>VLOOKUP(D230,'[1]000'!$B$19:$C$34,2,0)</f>
        <v>1</v>
      </c>
      <c r="F230" s="219" t="s">
        <v>270</v>
      </c>
      <c r="G230" s="222" t="s">
        <v>738</v>
      </c>
      <c r="H230" s="223" t="s">
        <v>729</v>
      </c>
      <c r="I230" s="218" t="s">
        <v>739</v>
      </c>
      <c r="J230" s="120" t="s">
        <v>250</v>
      </c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</row>
    <row r="231" spans="1:52" ht="120" x14ac:dyDescent="0.2">
      <c r="A231" s="215">
        <v>227</v>
      </c>
      <c r="B231" s="216" t="s">
        <v>740</v>
      </c>
      <c r="C231" s="224"/>
      <c r="D231" s="218" t="s">
        <v>124</v>
      </c>
      <c r="E231" s="219">
        <f>VLOOKUP(D231,'[1]000'!$B$19:$C$34,2,0)</f>
        <v>1</v>
      </c>
      <c r="F231" s="219" t="s">
        <v>270</v>
      </c>
      <c r="G231" s="222" t="s">
        <v>741</v>
      </c>
      <c r="H231" s="223" t="s">
        <v>729</v>
      </c>
      <c r="I231" s="218" t="s">
        <v>742</v>
      </c>
      <c r="J231" s="120" t="s">
        <v>250</v>
      </c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</row>
    <row r="232" spans="1:52" ht="78" customHeight="1" x14ac:dyDescent="0.2">
      <c r="A232" s="215">
        <v>228</v>
      </c>
      <c r="B232" s="216" t="s">
        <v>743</v>
      </c>
      <c r="C232" s="224"/>
      <c r="D232" s="218" t="s">
        <v>141</v>
      </c>
      <c r="E232" s="219">
        <f>VLOOKUP(D232,'[1]000'!$B$19:$C$34,2,0)</f>
        <v>0.8</v>
      </c>
      <c r="F232" s="219"/>
      <c r="G232" s="222" t="s">
        <v>744</v>
      </c>
      <c r="H232" s="223" t="s">
        <v>372</v>
      </c>
      <c r="I232" s="120" t="s">
        <v>745</v>
      </c>
      <c r="J232" s="120" t="s">
        <v>746</v>
      </c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</row>
    <row r="233" spans="1:52" ht="78" customHeight="1" x14ac:dyDescent="0.2">
      <c r="A233" s="215">
        <v>229</v>
      </c>
      <c r="B233" s="216" t="s">
        <v>747</v>
      </c>
      <c r="C233" s="224"/>
      <c r="D233" s="218" t="s">
        <v>136</v>
      </c>
      <c r="E233" s="219">
        <f>VLOOKUP(D233,'[1]000'!$B$19:$C$34,2,0)</f>
        <v>0.6</v>
      </c>
      <c r="F233" s="220"/>
      <c r="G233" s="222" t="s">
        <v>748</v>
      </c>
      <c r="H233" s="223" t="s">
        <v>749</v>
      </c>
      <c r="I233" s="218" t="s">
        <v>750</v>
      </c>
      <c r="J233" s="120" t="s">
        <v>746</v>
      </c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</row>
    <row r="234" spans="1:52" ht="48" x14ac:dyDescent="0.2">
      <c r="A234" s="215">
        <v>230</v>
      </c>
      <c r="B234" s="216" t="s">
        <v>751</v>
      </c>
      <c r="C234" s="224"/>
      <c r="D234" s="218" t="s">
        <v>124</v>
      </c>
      <c r="E234" s="219">
        <f>VLOOKUP(D234,'[1]000'!$B$19:$C$34,2,0)</f>
        <v>1</v>
      </c>
      <c r="F234" s="219" t="s">
        <v>537</v>
      </c>
      <c r="G234" s="222" t="s">
        <v>752</v>
      </c>
      <c r="H234" s="223" t="s">
        <v>753</v>
      </c>
      <c r="I234" s="218" t="s">
        <v>754</v>
      </c>
      <c r="J234" s="120" t="s">
        <v>746</v>
      </c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</row>
    <row r="235" spans="1:52" ht="78" customHeight="1" x14ac:dyDescent="0.2">
      <c r="A235" s="215">
        <v>231</v>
      </c>
      <c r="B235" s="216" t="s">
        <v>755</v>
      </c>
      <c r="C235" s="217"/>
      <c r="D235" s="218" t="s">
        <v>136</v>
      </c>
      <c r="E235" s="219">
        <f>VLOOKUP(D235,'[1]000'!$B$19:$C$34,2,0)</f>
        <v>0.6</v>
      </c>
      <c r="F235" s="219"/>
      <c r="G235" s="222" t="s">
        <v>756</v>
      </c>
      <c r="H235" s="223" t="s">
        <v>138</v>
      </c>
      <c r="I235" s="120" t="s">
        <v>757</v>
      </c>
      <c r="J235" s="120" t="s">
        <v>746</v>
      </c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</row>
    <row r="236" spans="1:52" ht="48" x14ac:dyDescent="0.2">
      <c r="A236" s="215">
        <v>232</v>
      </c>
      <c r="B236" s="97" t="s">
        <v>758</v>
      </c>
      <c r="C236" s="98"/>
      <c r="D236" s="218" t="s">
        <v>136</v>
      </c>
      <c r="E236" s="219">
        <f>VLOOKUP(D236,'[1]000'!$B$19:$C$34,2,0)</f>
        <v>0.6</v>
      </c>
      <c r="F236" s="219"/>
      <c r="G236" s="231" t="s">
        <v>759</v>
      </c>
      <c r="H236" s="232" t="s">
        <v>760</v>
      </c>
      <c r="I236" s="234" t="s">
        <v>750</v>
      </c>
      <c r="J236" s="120" t="s">
        <v>746</v>
      </c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</row>
    <row r="237" spans="1:52" ht="73.5" customHeight="1" x14ac:dyDescent="0.2">
      <c r="A237" s="215">
        <v>233</v>
      </c>
      <c r="B237" s="216" t="s">
        <v>761</v>
      </c>
      <c r="C237" s="224"/>
      <c r="D237" s="218" t="s">
        <v>237</v>
      </c>
      <c r="E237" s="219">
        <f>VLOOKUP(D237,'[1]000'!$B$19:$C$34,2,0)</f>
        <v>0.2</v>
      </c>
      <c r="F237" s="219"/>
      <c r="G237" s="222" t="s">
        <v>762</v>
      </c>
      <c r="H237" s="223" t="s">
        <v>161</v>
      </c>
      <c r="I237" s="120" t="s">
        <v>763</v>
      </c>
      <c r="J237" s="120" t="s">
        <v>746</v>
      </c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</row>
    <row r="238" spans="1:52" ht="73.5" customHeight="1" x14ac:dyDescent="0.2">
      <c r="A238" s="215">
        <v>234</v>
      </c>
      <c r="B238" s="216" t="s">
        <v>764</v>
      </c>
      <c r="C238" s="224"/>
      <c r="D238" s="218" t="s">
        <v>136</v>
      </c>
      <c r="E238" s="219">
        <f>VLOOKUP(D238,'[1]000'!$B$19:$C$34,2,0)</f>
        <v>0.6</v>
      </c>
      <c r="F238" s="219"/>
      <c r="G238" s="222" t="s">
        <v>765</v>
      </c>
      <c r="H238" s="223" t="s">
        <v>138</v>
      </c>
      <c r="I238" s="218" t="s">
        <v>766</v>
      </c>
      <c r="J238" s="120" t="s">
        <v>746</v>
      </c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</row>
    <row r="239" spans="1:52" ht="75.75" customHeight="1" x14ac:dyDescent="0.2">
      <c r="A239" s="215">
        <v>235</v>
      </c>
      <c r="B239" s="216" t="s">
        <v>767</v>
      </c>
      <c r="C239" s="224"/>
      <c r="D239" s="218" t="s">
        <v>136</v>
      </c>
      <c r="E239" s="219">
        <f>VLOOKUP(D239,'[1]000'!$B$19:$C$34,2,0)</f>
        <v>0.6</v>
      </c>
      <c r="F239" s="219"/>
      <c r="G239" s="222" t="s">
        <v>768</v>
      </c>
      <c r="H239" s="223" t="s">
        <v>127</v>
      </c>
      <c r="I239" s="120" t="s">
        <v>769</v>
      </c>
      <c r="J239" s="120" t="s">
        <v>746</v>
      </c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</row>
    <row r="240" spans="1:52" ht="75.75" customHeight="1" x14ac:dyDescent="0.2">
      <c r="A240" s="215">
        <v>236</v>
      </c>
      <c r="B240" s="97" t="s">
        <v>770</v>
      </c>
      <c r="C240" s="98"/>
      <c r="D240" s="218" t="s">
        <v>136</v>
      </c>
      <c r="E240" s="219">
        <f>VLOOKUP(D240,'[1]000'!$B$19:$C$34,2,0)</f>
        <v>0.6</v>
      </c>
      <c r="F240" s="235"/>
      <c r="G240" s="231" t="s">
        <v>771</v>
      </c>
      <c r="H240" s="223" t="s">
        <v>138</v>
      </c>
      <c r="I240" s="233" t="s">
        <v>745</v>
      </c>
      <c r="J240" s="120" t="s">
        <v>746</v>
      </c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</row>
    <row r="241" spans="1:52" ht="75.75" customHeight="1" x14ac:dyDescent="0.2">
      <c r="A241" s="215">
        <v>237</v>
      </c>
      <c r="B241" s="97" t="s">
        <v>772</v>
      </c>
      <c r="C241" s="98"/>
      <c r="D241" s="218" t="s">
        <v>136</v>
      </c>
      <c r="E241" s="219">
        <f>VLOOKUP(D241,'[1]000'!$B$19:$C$34,2,0)</f>
        <v>0.6</v>
      </c>
      <c r="F241" s="235"/>
      <c r="G241" s="231" t="s">
        <v>773</v>
      </c>
      <c r="H241" s="223" t="s">
        <v>138</v>
      </c>
      <c r="I241" s="233" t="s">
        <v>774</v>
      </c>
      <c r="J241" s="120" t="s">
        <v>746</v>
      </c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</row>
    <row r="242" spans="1:52" ht="85.5" customHeight="1" x14ac:dyDescent="0.2">
      <c r="A242" s="215">
        <v>238</v>
      </c>
      <c r="B242" s="97" t="s">
        <v>775</v>
      </c>
      <c r="C242" s="98"/>
      <c r="D242" s="218" t="s">
        <v>136</v>
      </c>
      <c r="E242" s="219">
        <f>VLOOKUP(D242,'[1]000'!$B$19:$C$34,2,0)</f>
        <v>0.6</v>
      </c>
      <c r="F242" s="235"/>
      <c r="G242" s="231" t="s">
        <v>776</v>
      </c>
      <c r="H242" s="223" t="s">
        <v>138</v>
      </c>
      <c r="I242" s="233" t="s">
        <v>774</v>
      </c>
      <c r="J242" s="120" t="s">
        <v>746</v>
      </c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</row>
    <row r="243" spans="1:52" ht="75.75" customHeight="1" x14ac:dyDescent="0.2">
      <c r="A243" s="215">
        <v>239</v>
      </c>
      <c r="B243" s="216" t="s">
        <v>777</v>
      </c>
      <c r="C243" s="224" t="s">
        <v>777</v>
      </c>
      <c r="D243" s="218" t="s">
        <v>237</v>
      </c>
      <c r="E243" s="219">
        <f>VLOOKUP(D243,'[1]000'!$B$19:$C$34,2,0)</f>
        <v>0.2</v>
      </c>
      <c r="F243" s="219"/>
      <c r="G243" s="222" t="s">
        <v>778</v>
      </c>
      <c r="H243" s="236" t="s">
        <v>161</v>
      </c>
      <c r="I243" s="120" t="s">
        <v>779</v>
      </c>
      <c r="J243" s="120" t="s">
        <v>746</v>
      </c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</row>
    <row r="244" spans="1:52" ht="75.75" customHeight="1" x14ac:dyDescent="0.2">
      <c r="A244" s="215">
        <v>240</v>
      </c>
      <c r="B244" s="216" t="s">
        <v>780</v>
      </c>
      <c r="C244" s="224" t="s">
        <v>780</v>
      </c>
      <c r="D244" s="218" t="s">
        <v>237</v>
      </c>
      <c r="E244" s="219">
        <f>VLOOKUP(D244,'[1]000'!$B$19:$C$34,2,0)</f>
        <v>0.2</v>
      </c>
      <c r="F244" s="219"/>
      <c r="G244" s="222" t="s">
        <v>778</v>
      </c>
      <c r="H244" s="236" t="s">
        <v>161</v>
      </c>
      <c r="I244" s="120" t="s">
        <v>750</v>
      </c>
      <c r="J244" s="120" t="s">
        <v>746</v>
      </c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</row>
    <row r="245" spans="1:52" ht="69.75" customHeight="1" x14ac:dyDescent="0.2">
      <c r="A245" s="215">
        <v>241</v>
      </c>
      <c r="B245" s="216" t="s">
        <v>781</v>
      </c>
      <c r="C245" s="224" t="s">
        <v>782</v>
      </c>
      <c r="D245" s="218" t="s">
        <v>237</v>
      </c>
      <c r="E245" s="219">
        <f>VLOOKUP(D245,'[1]000'!$B$19:$C$34,2,0)</f>
        <v>0.2</v>
      </c>
      <c r="F245" s="219"/>
      <c r="G245" s="222" t="s">
        <v>778</v>
      </c>
      <c r="H245" s="236" t="s">
        <v>161</v>
      </c>
      <c r="I245" s="120" t="s">
        <v>757</v>
      </c>
      <c r="J245" s="120" t="s">
        <v>746</v>
      </c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</row>
    <row r="246" spans="1:52" ht="57.75" customHeight="1" x14ac:dyDescent="0.2">
      <c r="A246" s="215">
        <v>242</v>
      </c>
      <c r="B246" s="216" t="s">
        <v>783</v>
      </c>
      <c r="C246" s="224" t="s">
        <v>783</v>
      </c>
      <c r="D246" s="218" t="s">
        <v>237</v>
      </c>
      <c r="E246" s="219">
        <f>VLOOKUP(D246,'[1]000'!$B$19:$C$34,2,0)</f>
        <v>0.2</v>
      </c>
      <c r="F246" s="219"/>
      <c r="G246" s="222" t="s">
        <v>778</v>
      </c>
      <c r="H246" s="236" t="s">
        <v>161</v>
      </c>
      <c r="I246" s="120" t="s">
        <v>757</v>
      </c>
      <c r="J246" s="120" t="s">
        <v>746</v>
      </c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</row>
    <row r="247" spans="1:52" ht="56.25" customHeight="1" x14ac:dyDescent="0.2">
      <c r="A247" s="215">
        <v>243</v>
      </c>
      <c r="B247" s="216" t="s">
        <v>784</v>
      </c>
      <c r="C247" s="224" t="s">
        <v>784</v>
      </c>
      <c r="D247" s="218" t="s">
        <v>237</v>
      </c>
      <c r="E247" s="219">
        <f>VLOOKUP(D247,'[1]000'!$B$19:$C$34,2,0)</f>
        <v>0.2</v>
      </c>
      <c r="F247" s="219"/>
      <c r="G247" s="222" t="s">
        <v>778</v>
      </c>
      <c r="H247" s="236" t="s">
        <v>161</v>
      </c>
      <c r="I247" s="120" t="s">
        <v>757</v>
      </c>
      <c r="J247" s="120" t="s">
        <v>746</v>
      </c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6"/>
      <c r="AY247" s="186"/>
      <c r="AZ247" s="186"/>
    </row>
    <row r="248" spans="1:52" ht="73.5" customHeight="1" x14ac:dyDescent="0.2">
      <c r="A248" s="215">
        <v>244</v>
      </c>
      <c r="B248" s="216" t="s">
        <v>785</v>
      </c>
      <c r="C248" s="224" t="s">
        <v>785</v>
      </c>
      <c r="D248" s="218" t="s">
        <v>237</v>
      </c>
      <c r="E248" s="219">
        <f>VLOOKUP(D248,'[1]000'!$B$19:$C$34,2,0)</f>
        <v>0.2</v>
      </c>
      <c r="F248" s="120"/>
      <c r="G248" s="222" t="s">
        <v>778</v>
      </c>
      <c r="H248" s="236" t="s">
        <v>161</v>
      </c>
      <c r="I248" s="120" t="s">
        <v>757</v>
      </c>
      <c r="J248" s="120" t="s">
        <v>746</v>
      </c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</row>
    <row r="249" spans="1:52" ht="75.75" customHeight="1" x14ac:dyDescent="0.2">
      <c r="A249" s="215">
        <v>245</v>
      </c>
      <c r="B249" s="216" t="s">
        <v>786</v>
      </c>
      <c r="C249" s="224" t="s">
        <v>786</v>
      </c>
      <c r="D249" s="218" t="s">
        <v>237</v>
      </c>
      <c r="E249" s="219">
        <f>VLOOKUP(D249,'[1]000'!$B$19:$C$34,2,0)</f>
        <v>0.2</v>
      </c>
      <c r="F249" s="219"/>
      <c r="G249" s="222" t="s">
        <v>778</v>
      </c>
      <c r="H249" s="236" t="s">
        <v>161</v>
      </c>
      <c r="I249" s="120" t="s">
        <v>757</v>
      </c>
      <c r="J249" s="120" t="s">
        <v>746</v>
      </c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</row>
    <row r="250" spans="1:52" ht="67.5" customHeight="1" x14ac:dyDescent="0.2">
      <c r="A250" s="215">
        <v>246</v>
      </c>
      <c r="B250" s="216" t="s">
        <v>787</v>
      </c>
      <c r="C250" s="224" t="s">
        <v>787</v>
      </c>
      <c r="D250" s="218" t="s">
        <v>237</v>
      </c>
      <c r="E250" s="219">
        <f>VLOOKUP(D250,'[1]000'!$B$19:$C$34,2,0)</f>
        <v>0.2</v>
      </c>
      <c r="F250" s="219"/>
      <c r="G250" s="222" t="s">
        <v>778</v>
      </c>
      <c r="H250" s="236" t="s">
        <v>161</v>
      </c>
      <c r="I250" s="120" t="s">
        <v>757</v>
      </c>
      <c r="J250" s="120" t="s">
        <v>746</v>
      </c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</row>
    <row r="251" spans="1:52" ht="98.25" customHeight="1" x14ac:dyDescent="0.2">
      <c r="A251" s="215">
        <v>247</v>
      </c>
      <c r="B251" s="216" t="s">
        <v>788</v>
      </c>
      <c r="C251" s="224" t="s">
        <v>788</v>
      </c>
      <c r="D251" s="218" t="s">
        <v>237</v>
      </c>
      <c r="E251" s="219">
        <f>VLOOKUP(D251,'[1]000'!$B$19:$C$34,2,0)</f>
        <v>0.2</v>
      </c>
      <c r="F251" s="219"/>
      <c r="G251" s="222" t="s">
        <v>778</v>
      </c>
      <c r="H251" s="236" t="s">
        <v>161</v>
      </c>
      <c r="I251" s="120" t="s">
        <v>757</v>
      </c>
      <c r="J251" s="120" t="s">
        <v>746</v>
      </c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</row>
    <row r="252" spans="1:52" ht="98.25" customHeight="1" x14ac:dyDescent="0.2">
      <c r="A252" s="215">
        <v>248</v>
      </c>
      <c r="B252" s="216" t="s">
        <v>789</v>
      </c>
      <c r="C252" s="224" t="s">
        <v>789</v>
      </c>
      <c r="D252" s="218" t="s">
        <v>237</v>
      </c>
      <c r="E252" s="219">
        <f>VLOOKUP(D252,'[1]000'!$B$19:$C$34,2,0)</f>
        <v>0.2</v>
      </c>
      <c r="F252" s="219"/>
      <c r="G252" s="222" t="s">
        <v>778</v>
      </c>
      <c r="H252" s="236" t="s">
        <v>161</v>
      </c>
      <c r="I252" s="120" t="s">
        <v>757</v>
      </c>
      <c r="J252" s="120" t="s">
        <v>746</v>
      </c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6"/>
      <c r="AW252" s="186"/>
      <c r="AX252" s="186"/>
      <c r="AY252" s="186"/>
      <c r="AZ252" s="186"/>
    </row>
    <row r="253" spans="1:52" ht="98.25" customHeight="1" x14ac:dyDescent="0.2">
      <c r="A253" s="215">
        <v>249</v>
      </c>
      <c r="B253" s="216" t="s">
        <v>790</v>
      </c>
      <c r="C253" s="224" t="s">
        <v>790</v>
      </c>
      <c r="D253" s="218" t="s">
        <v>237</v>
      </c>
      <c r="E253" s="219">
        <f>VLOOKUP(D253,'[1]000'!$B$19:$C$34,2,0)</f>
        <v>0.2</v>
      </c>
      <c r="F253" s="219"/>
      <c r="G253" s="222" t="s">
        <v>778</v>
      </c>
      <c r="H253" s="236" t="s">
        <v>161</v>
      </c>
      <c r="I253" s="120" t="s">
        <v>750</v>
      </c>
      <c r="J253" s="120" t="s">
        <v>746</v>
      </c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</row>
    <row r="254" spans="1:52" ht="98.25" customHeight="1" x14ac:dyDescent="0.2">
      <c r="A254" s="215">
        <v>250</v>
      </c>
      <c r="B254" s="216" t="s">
        <v>791</v>
      </c>
      <c r="C254" s="224" t="s">
        <v>791</v>
      </c>
      <c r="D254" s="218" t="s">
        <v>237</v>
      </c>
      <c r="E254" s="219">
        <f>VLOOKUP(D254,'[1]000'!$B$19:$C$34,2,0)</f>
        <v>0.2</v>
      </c>
      <c r="F254" s="219"/>
      <c r="G254" s="222" t="s">
        <v>778</v>
      </c>
      <c r="H254" s="236" t="s">
        <v>161</v>
      </c>
      <c r="I254" s="120" t="s">
        <v>750</v>
      </c>
      <c r="J254" s="120" t="s">
        <v>746</v>
      </c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</row>
    <row r="255" spans="1:52" ht="98.25" customHeight="1" x14ac:dyDescent="0.2">
      <c r="A255" s="215">
        <v>251</v>
      </c>
      <c r="B255" s="216" t="s">
        <v>792</v>
      </c>
      <c r="C255" s="224" t="s">
        <v>792</v>
      </c>
      <c r="D255" s="218" t="s">
        <v>237</v>
      </c>
      <c r="E255" s="219">
        <f>VLOOKUP(D255,'[1]000'!$B$19:$C$34,2,0)</f>
        <v>0.2</v>
      </c>
      <c r="F255" s="219"/>
      <c r="G255" s="222" t="s">
        <v>778</v>
      </c>
      <c r="H255" s="236" t="s">
        <v>161</v>
      </c>
      <c r="I255" s="120" t="s">
        <v>779</v>
      </c>
      <c r="J255" s="120" t="s">
        <v>746</v>
      </c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</row>
    <row r="256" spans="1:52" ht="78" customHeight="1" x14ac:dyDescent="0.2">
      <c r="A256" s="215">
        <v>252</v>
      </c>
      <c r="B256" s="216" t="s">
        <v>793</v>
      </c>
      <c r="C256" s="224" t="s">
        <v>793</v>
      </c>
      <c r="D256" s="218" t="s">
        <v>237</v>
      </c>
      <c r="E256" s="219">
        <f>VLOOKUP(D256,'[1]000'!$B$19:$C$34,2,0)</f>
        <v>0.2</v>
      </c>
      <c r="F256" s="219"/>
      <c r="G256" s="222" t="s">
        <v>778</v>
      </c>
      <c r="H256" s="236" t="s">
        <v>161</v>
      </c>
      <c r="I256" s="120" t="s">
        <v>757</v>
      </c>
      <c r="J256" s="120" t="s">
        <v>746</v>
      </c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  <c r="AM256" s="186"/>
      <c r="AN256" s="186"/>
      <c r="AO256" s="186"/>
      <c r="AP256" s="186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</row>
    <row r="257" spans="1:52" ht="78" customHeight="1" x14ac:dyDescent="0.2">
      <c r="A257" s="215">
        <v>253</v>
      </c>
      <c r="B257" s="216" t="s">
        <v>794</v>
      </c>
      <c r="C257" s="224" t="s">
        <v>794</v>
      </c>
      <c r="D257" s="218" t="s">
        <v>237</v>
      </c>
      <c r="E257" s="219">
        <f>VLOOKUP(D257,'[1]000'!$B$19:$C$34,2,0)</f>
        <v>0.2</v>
      </c>
      <c r="F257" s="219"/>
      <c r="G257" s="222" t="s">
        <v>778</v>
      </c>
      <c r="H257" s="236" t="s">
        <v>161</v>
      </c>
      <c r="I257" s="120" t="s">
        <v>757</v>
      </c>
      <c r="J257" s="120" t="s">
        <v>746</v>
      </c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</row>
    <row r="258" spans="1:52" ht="78" customHeight="1" x14ac:dyDescent="0.2">
      <c r="A258" s="215">
        <v>254</v>
      </c>
      <c r="B258" s="216" t="s">
        <v>795</v>
      </c>
      <c r="C258" s="224"/>
      <c r="D258" s="218" t="s">
        <v>237</v>
      </c>
      <c r="E258" s="219">
        <f>VLOOKUP(D258,'[1]000'!$B$19:$C$34,2,0)</f>
        <v>0.2</v>
      </c>
      <c r="F258" s="219"/>
      <c r="G258" s="222" t="s">
        <v>778</v>
      </c>
      <c r="H258" s="236" t="s">
        <v>161</v>
      </c>
      <c r="I258" s="120" t="s">
        <v>796</v>
      </c>
      <c r="J258" s="120" t="s">
        <v>746</v>
      </c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</row>
    <row r="259" spans="1:52" ht="78" customHeight="1" x14ac:dyDescent="0.2">
      <c r="A259" s="215">
        <v>255</v>
      </c>
      <c r="B259" s="237" t="s">
        <v>797</v>
      </c>
      <c r="C259" s="238"/>
      <c r="D259" s="218" t="s">
        <v>237</v>
      </c>
      <c r="E259" s="219">
        <f>VLOOKUP(D259,'[1]000'!$B$19:$C$34,2,0)</f>
        <v>0.2</v>
      </c>
      <c r="F259" s="219"/>
      <c r="G259" s="222" t="s">
        <v>778</v>
      </c>
      <c r="H259" s="236" t="s">
        <v>161</v>
      </c>
      <c r="I259" s="120" t="s">
        <v>750</v>
      </c>
      <c r="J259" s="120" t="s">
        <v>746</v>
      </c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</row>
    <row r="260" spans="1:52" ht="78" customHeight="1" x14ac:dyDescent="0.2">
      <c r="A260" s="215">
        <v>256</v>
      </c>
      <c r="B260" s="237" t="s">
        <v>798</v>
      </c>
      <c r="C260" s="238"/>
      <c r="D260" s="218" t="s">
        <v>237</v>
      </c>
      <c r="E260" s="219">
        <f>VLOOKUP(D260,'[1]000'!$B$19:$C$34,2,0)</f>
        <v>0.2</v>
      </c>
      <c r="F260" s="219"/>
      <c r="G260" s="222" t="s">
        <v>778</v>
      </c>
      <c r="H260" s="236" t="s">
        <v>161</v>
      </c>
      <c r="I260" s="120" t="s">
        <v>750</v>
      </c>
      <c r="J260" s="120" t="s">
        <v>746</v>
      </c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6"/>
      <c r="AN260" s="186"/>
      <c r="AO260" s="186"/>
      <c r="AP260" s="186"/>
      <c r="AQ260" s="186"/>
      <c r="AR260" s="186"/>
      <c r="AS260" s="186"/>
      <c r="AT260" s="186"/>
      <c r="AU260" s="186"/>
      <c r="AV260" s="186"/>
      <c r="AW260" s="186"/>
      <c r="AX260" s="186"/>
      <c r="AY260" s="186"/>
      <c r="AZ260" s="186"/>
    </row>
    <row r="261" spans="1:52" ht="78" customHeight="1" x14ac:dyDescent="0.2">
      <c r="A261" s="215">
        <v>257</v>
      </c>
      <c r="B261" s="216" t="s">
        <v>799</v>
      </c>
      <c r="C261" s="224"/>
      <c r="D261" s="218" t="s">
        <v>237</v>
      </c>
      <c r="E261" s="219">
        <f>VLOOKUP(D261,'[1]000'!$B$19:$C$34,2,0)</f>
        <v>0.2</v>
      </c>
      <c r="F261" s="219"/>
      <c r="G261" s="222" t="s">
        <v>778</v>
      </c>
      <c r="H261" s="236" t="s">
        <v>161</v>
      </c>
      <c r="I261" s="120" t="s">
        <v>750</v>
      </c>
      <c r="J261" s="120" t="s">
        <v>746</v>
      </c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6"/>
      <c r="AN261" s="186"/>
      <c r="AO261" s="186"/>
      <c r="AP261" s="186"/>
      <c r="AQ261" s="186"/>
      <c r="AR261" s="186"/>
      <c r="AS261" s="186"/>
      <c r="AT261" s="186"/>
      <c r="AU261" s="186"/>
      <c r="AV261" s="186"/>
      <c r="AW261" s="186"/>
      <c r="AX261" s="186"/>
      <c r="AY261" s="186"/>
      <c r="AZ261" s="186"/>
    </row>
    <row r="262" spans="1:52" ht="78" customHeight="1" x14ac:dyDescent="0.2">
      <c r="A262" s="215">
        <v>258</v>
      </c>
      <c r="B262" s="216" t="s">
        <v>800</v>
      </c>
      <c r="C262" s="224"/>
      <c r="D262" s="218" t="s">
        <v>237</v>
      </c>
      <c r="E262" s="219">
        <f>VLOOKUP(D262,'[1]000'!$B$19:$C$34,2,0)</f>
        <v>0.2</v>
      </c>
      <c r="F262" s="219"/>
      <c r="G262" s="222" t="s">
        <v>778</v>
      </c>
      <c r="H262" s="236" t="s">
        <v>161</v>
      </c>
      <c r="I262" s="120" t="s">
        <v>774</v>
      </c>
      <c r="J262" s="120" t="s">
        <v>746</v>
      </c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</row>
    <row r="263" spans="1:52" ht="78" customHeight="1" x14ac:dyDescent="0.2">
      <c r="A263" s="215">
        <v>259</v>
      </c>
      <c r="B263" s="216" t="s">
        <v>801</v>
      </c>
      <c r="C263" s="224" t="s">
        <v>801</v>
      </c>
      <c r="D263" s="218" t="s">
        <v>237</v>
      </c>
      <c r="E263" s="219">
        <f>VLOOKUP(D263,'[1]000'!$B$19:$C$34,2,0)</f>
        <v>0.2</v>
      </c>
      <c r="F263" s="219"/>
      <c r="G263" s="222" t="s">
        <v>778</v>
      </c>
      <c r="H263" s="236" t="s">
        <v>161</v>
      </c>
      <c r="I263" s="120" t="s">
        <v>802</v>
      </c>
      <c r="J263" s="120" t="s">
        <v>746</v>
      </c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</row>
    <row r="264" spans="1:52" ht="66.75" customHeight="1" x14ac:dyDescent="0.2">
      <c r="A264" s="215">
        <v>260</v>
      </c>
      <c r="B264" s="216" t="s">
        <v>803</v>
      </c>
      <c r="C264" s="224" t="s">
        <v>803</v>
      </c>
      <c r="D264" s="218" t="s">
        <v>237</v>
      </c>
      <c r="E264" s="219">
        <f>VLOOKUP(D264,'[1]000'!$B$19:$C$34,2,0)</f>
        <v>0.2</v>
      </c>
      <c r="F264" s="219"/>
      <c r="G264" s="222" t="s">
        <v>778</v>
      </c>
      <c r="H264" s="236" t="s">
        <v>161</v>
      </c>
      <c r="I264" s="120" t="s">
        <v>757</v>
      </c>
      <c r="J264" s="120" t="s">
        <v>746</v>
      </c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</row>
    <row r="265" spans="1:52" ht="63" customHeight="1" x14ac:dyDescent="0.2">
      <c r="A265" s="215">
        <v>261</v>
      </c>
      <c r="B265" s="216" t="s">
        <v>804</v>
      </c>
      <c r="C265" s="224" t="s">
        <v>804</v>
      </c>
      <c r="D265" s="218" t="s">
        <v>237</v>
      </c>
      <c r="E265" s="219">
        <f>VLOOKUP(D265,'[1]000'!$B$19:$C$34,2,0)</f>
        <v>0.2</v>
      </c>
      <c r="F265" s="219"/>
      <c r="G265" s="222" t="s">
        <v>778</v>
      </c>
      <c r="H265" s="236" t="s">
        <v>161</v>
      </c>
      <c r="I265" s="120" t="s">
        <v>757</v>
      </c>
      <c r="J265" s="120" t="s">
        <v>746</v>
      </c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</row>
    <row r="266" spans="1:52" ht="72" customHeight="1" x14ac:dyDescent="0.2">
      <c r="A266" s="215">
        <v>262</v>
      </c>
      <c r="B266" s="216" t="s">
        <v>805</v>
      </c>
      <c r="C266" s="224" t="s">
        <v>805</v>
      </c>
      <c r="D266" s="218" t="s">
        <v>237</v>
      </c>
      <c r="E266" s="219">
        <f>VLOOKUP(D266,'[1]000'!$B$19:$C$34,2,0)</f>
        <v>0.2</v>
      </c>
      <c r="F266" s="219"/>
      <c r="G266" s="222" t="s">
        <v>778</v>
      </c>
      <c r="H266" s="236" t="s">
        <v>161</v>
      </c>
      <c r="I266" s="120" t="s">
        <v>757</v>
      </c>
      <c r="J266" s="120" t="s">
        <v>746</v>
      </c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</row>
    <row r="267" spans="1:52" ht="63" customHeight="1" x14ac:dyDescent="0.2">
      <c r="A267" s="215">
        <v>263</v>
      </c>
      <c r="B267" s="216" t="s">
        <v>806</v>
      </c>
      <c r="C267" s="224" t="s">
        <v>806</v>
      </c>
      <c r="D267" s="218" t="s">
        <v>237</v>
      </c>
      <c r="E267" s="219">
        <f>VLOOKUP(D267,'[1]000'!$B$19:$C$34,2,0)</f>
        <v>0.2</v>
      </c>
      <c r="F267" s="219"/>
      <c r="G267" s="222" t="s">
        <v>778</v>
      </c>
      <c r="H267" s="236" t="s">
        <v>161</v>
      </c>
      <c r="I267" s="120" t="s">
        <v>757</v>
      </c>
      <c r="J267" s="120" t="s">
        <v>746</v>
      </c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</row>
    <row r="268" spans="1:52" ht="82.5" customHeight="1" x14ac:dyDescent="0.2">
      <c r="A268" s="215">
        <v>264</v>
      </c>
      <c r="B268" s="216" t="s">
        <v>807</v>
      </c>
      <c r="C268" s="224" t="s">
        <v>807</v>
      </c>
      <c r="D268" s="218" t="s">
        <v>237</v>
      </c>
      <c r="E268" s="219">
        <f>VLOOKUP(D268,'[1]000'!$B$19:$C$34,2,0)</f>
        <v>0.2</v>
      </c>
      <c r="F268" s="219"/>
      <c r="G268" s="222" t="s">
        <v>778</v>
      </c>
      <c r="H268" s="236" t="s">
        <v>161</v>
      </c>
      <c r="I268" s="120" t="s">
        <v>757</v>
      </c>
      <c r="J268" s="120" t="s">
        <v>746</v>
      </c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</row>
    <row r="269" spans="1:52" ht="84.75" customHeight="1" x14ac:dyDescent="0.2">
      <c r="A269" s="215">
        <v>265</v>
      </c>
      <c r="B269" s="216" t="s">
        <v>808</v>
      </c>
      <c r="C269" s="224" t="s">
        <v>808</v>
      </c>
      <c r="D269" s="218" t="s">
        <v>237</v>
      </c>
      <c r="E269" s="219">
        <f>VLOOKUP(D269,'[1]000'!$B$19:$C$34,2,0)</f>
        <v>0.2</v>
      </c>
      <c r="F269" s="219"/>
      <c r="G269" s="222" t="s">
        <v>778</v>
      </c>
      <c r="H269" s="236" t="s">
        <v>161</v>
      </c>
      <c r="I269" s="120" t="s">
        <v>802</v>
      </c>
      <c r="J269" s="120" t="s">
        <v>746</v>
      </c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</row>
    <row r="270" spans="1:52" ht="57" customHeight="1" x14ac:dyDescent="0.2">
      <c r="A270" s="215">
        <v>266</v>
      </c>
      <c r="B270" s="216" t="s">
        <v>809</v>
      </c>
      <c r="C270" s="224" t="s">
        <v>809</v>
      </c>
      <c r="D270" s="218" t="s">
        <v>237</v>
      </c>
      <c r="E270" s="219">
        <f>VLOOKUP(D270,'[1]000'!$B$19:$C$34,2,0)</f>
        <v>0.2</v>
      </c>
      <c r="F270" s="219"/>
      <c r="G270" s="222" t="s">
        <v>778</v>
      </c>
      <c r="H270" s="236" t="s">
        <v>161</v>
      </c>
      <c r="I270" s="120" t="s">
        <v>757</v>
      </c>
      <c r="J270" s="120" t="s">
        <v>746</v>
      </c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</row>
    <row r="271" spans="1:52" ht="72" customHeight="1" x14ac:dyDescent="0.2">
      <c r="A271" s="215">
        <v>267</v>
      </c>
      <c r="B271" s="216" t="s">
        <v>810</v>
      </c>
      <c r="C271" s="224" t="s">
        <v>810</v>
      </c>
      <c r="D271" s="218" t="s">
        <v>237</v>
      </c>
      <c r="E271" s="219">
        <f>VLOOKUP(D271,'[1]000'!$B$19:$C$34,2,0)</f>
        <v>0.2</v>
      </c>
      <c r="F271" s="219"/>
      <c r="G271" s="222" t="s">
        <v>778</v>
      </c>
      <c r="H271" s="236" t="s">
        <v>161</v>
      </c>
      <c r="I271" s="120" t="s">
        <v>757</v>
      </c>
      <c r="J271" s="120" t="s">
        <v>746</v>
      </c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</row>
    <row r="272" spans="1:52" ht="48" customHeight="1" x14ac:dyDescent="0.2">
      <c r="A272" s="215">
        <v>268</v>
      </c>
      <c r="B272" s="216" t="s">
        <v>811</v>
      </c>
      <c r="C272" s="224" t="s">
        <v>811</v>
      </c>
      <c r="D272" s="218" t="s">
        <v>237</v>
      </c>
      <c r="E272" s="219">
        <f>VLOOKUP(D272,'[1]000'!$B$19:$C$34,2,0)</f>
        <v>0.2</v>
      </c>
      <c r="F272" s="219"/>
      <c r="G272" s="222" t="s">
        <v>778</v>
      </c>
      <c r="H272" s="236" t="s">
        <v>161</v>
      </c>
      <c r="I272" s="120" t="s">
        <v>802</v>
      </c>
      <c r="J272" s="120" t="s">
        <v>746</v>
      </c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</row>
    <row r="273" spans="1:52" ht="48" customHeight="1" x14ac:dyDescent="0.2">
      <c r="A273" s="215">
        <v>269</v>
      </c>
      <c r="B273" s="216" t="s">
        <v>812</v>
      </c>
      <c r="C273" s="224" t="s">
        <v>812</v>
      </c>
      <c r="D273" s="218" t="s">
        <v>237</v>
      </c>
      <c r="E273" s="219">
        <f>VLOOKUP(D273,'[1]000'!$B$19:$C$34,2,0)</f>
        <v>0.2</v>
      </c>
      <c r="F273" s="219"/>
      <c r="G273" s="222" t="s">
        <v>778</v>
      </c>
      <c r="H273" s="236" t="s">
        <v>161</v>
      </c>
      <c r="I273" s="120" t="s">
        <v>757</v>
      </c>
      <c r="J273" s="120" t="s">
        <v>746</v>
      </c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</row>
    <row r="274" spans="1:52" ht="48" customHeight="1" x14ac:dyDescent="0.2">
      <c r="A274" s="215">
        <v>270</v>
      </c>
      <c r="B274" s="216" t="s">
        <v>813</v>
      </c>
      <c r="C274" s="224" t="s">
        <v>813</v>
      </c>
      <c r="D274" s="218" t="s">
        <v>237</v>
      </c>
      <c r="E274" s="219">
        <f>VLOOKUP(D274,'[1]000'!$B$19:$C$34,2,0)</f>
        <v>0.2</v>
      </c>
      <c r="F274" s="219"/>
      <c r="G274" s="222" t="s">
        <v>778</v>
      </c>
      <c r="H274" s="236" t="s">
        <v>161</v>
      </c>
      <c r="I274" s="120" t="s">
        <v>757</v>
      </c>
      <c r="J274" s="120" t="s">
        <v>746</v>
      </c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</row>
    <row r="275" spans="1:52" ht="48" customHeight="1" x14ac:dyDescent="0.2">
      <c r="A275" s="215">
        <v>271</v>
      </c>
      <c r="B275" s="216" t="s">
        <v>814</v>
      </c>
      <c r="C275" s="224" t="s">
        <v>814</v>
      </c>
      <c r="D275" s="218" t="s">
        <v>237</v>
      </c>
      <c r="E275" s="219">
        <f>VLOOKUP(D275,'[1]000'!$B$19:$C$34,2,0)</f>
        <v>0.2</v>
      </c>
      <c r="F275" s="219"/>
      <c r="G275" s="222" t="s">
        <v>778</v>
      </c>
      <c r="H275" s="236" t="s">
        <v>161</v>
      </c>
      <c r="I275" s="120" t="s">
        <v>802</v>
      </c>
      <c r="J275" s="120" t="s">
        <v>746</v>
      </c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86"/>
    </row>
    <row r="276" spans="1:52" ht="48" customHeight="1" x14ac:dyDescent="0.2">
      <c r="A276" s="215">
        <v>272</v>
      </c>
      <c r="B276" s="216" t="s">
        <v>815</v>
      </c>
      <c r="C276" s="224" t="s">
        <v>815</v>
      </c>
      <c r="D276" s="218" t="s">
        <v>237</v>
      </c>
      <c r="E276" s="219">
        <f>VLOOKUP(D276,'[1]000'!$B$19:$C$34,2,0)</f>
        <v>0.2</v>
      </c>
      <c r="F276" s="219"/>
      <c r="G276" s="222" t="s">
        <v>778</v>
      </c>
      <c r="H276" s="236" t="s">
        <v>161</v>
      </c>
      <c r="I276" s="120" t="s">
        <v>802</v>
      </c>
      <c r="J276" s="120" t="s">
        <v>746</v>
      </c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86"/>
    </row>
    <row r="277" spans="1:52" ht="48" customHeight="1" x14ac:dyDescent="0.2">
      <c r="A277" s="215">
        <v>273</v>
      </c>
      <c r="B277" s="216" t="s">
        <v>816</v>
      </c>
      <c r="C277" s="224" t="s">
        <v>816</v>
      </c>
      <c r="D277" s="218" t="s">
        <v>237</v>
      </c>
      <c r="E277" s="219">
        <f>VLOOKUP(D277,'[1]000'!$B$19:$C$34,2,0)</f>
        <v>0.2</v>
      </c>
      <c r="F277" s="219"/>
      <c r="G277" s="222" t="s">
        <v>778</v>
      </c>
      <c r="H277" s="236" t="s">
        <v>161</v>
      </c>
      <c r="I277" s="120" t="s">
        <v>802</v>
      </c>
      <c r="J277" s="120" t="s">
        <v>746</v>
      </c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86"/>
      <c r="AT277" s="186"/>
      <c r="AU277" s="186"/>
      <c r="AV277" s="186"/>
      <c r="AW277" s="186"/>
      <c r="AX277" s="186"/>
      <c r="AY277" s="186"/>
      <c r="AZ277" s="186"/>
    </row>
    <row r="278" spans="1:52" ht="72" customHeight="1" x14ac:dyDescent="0.2">
      <c r="A278" s="215">
        <v>274</v>
      </c>
      <c r="B278" s="216" t="s">
        <v>817</v>
      </c>
      <c r="C278" s="224" t="s">
        <v>817</v>
      </c>
      <c r="D278" s="218" t="s">
        <v>237</v>
      </c>
      <c r="E278" s="219">
        <f>VLOOKUP(D278,'[1]000'!$B$19:$C$34,2,0)</f>
        <v>0.2</v>
      </c>
      <c r="F278" s="219"/>
      <c r="G278" s="222" t="s">
        <v>778</v>
      </c>
      <c r="H278" s="236" t="s">
        <v>161</v>
      </c>
      <c r="I278" s="120" t="s">
        <v>802</v>
      </c>
      <c r="J278" s="120" t="s">
        <v>746</v>
      </c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</row>
    <row r="279" spans="1:52" ht="48" customHeight="1" x14ac:dyDescent="0.2">
      <c r="A279" s="215">
        <v>275</v>
      </c>
      <c r="B279" s="216" t="s">
        <v>818</v>
      </c>
      <c r="C279" s="224" t="s">
        <v>818</v>
      </c>
      <c r="D279" s="218" t="s">
        <v>237</v>
      </c>
      <c r="E279" s="219">
        <f>VLOOKUP(D279,'[1]000'!$B$19:$C$34,2,0)</f>
        <v>0.2</v>
      </c>
      <c r="F279" s="219"/>
      <c r="G279" s="222" t="s">
        <v>778</v>
      </c>
      <c r="H279" s="236" t="s">
        <v>161</v>
      </c>
      <c r="I279" s="120" t="s">
        <v>802</v>
      </c>
      <c r="J279" s="120" t="s">
        <v>746</v>
      </c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86"/>
      <c r="AW279" s="186"/>
      <c r="AX279" s="186"/>
      <c r="AY279" s="186"/>
      <c r="AZ279" s="186"/>
    </row>
    <row r="280" spans="1:52" ht="48" customHeight="1" x14ac:dyDescent="0.2">
      <c r="A280" s="215">
        <v>276</v>
      </c>
      <c r="B280" s="216" t="s">
        <v>819</v>
      </c>
      <c r="C280" s="224" t="s">
        <v>819</v>
      </c>
      <c r="D280" s="218" t="s">
        <v>237</v>
      </c>
      <c r="E280" s="219">
        <f>VLOOKUP(D280,'[1]000'!$B$19:$C$34,2,0)</f>
        <v>0.2</v>
      </c>
      <c r="F280" s="219"/>
      <c r="G280" s="222" t="s">
        <v>778</v>
      </c>
      <c r="H280" s="236" t="s">
        <v>161</v>
      </c>
      <c r="I280" s="120" t="s">
        <v>757</v>
      </c>
      <c r="J280" s="120" t="s">
        <v>746</v>
      </c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86"/>
      <c r="AW280" s="186"/>
      <c r="AX280" s="186"/>
      <c r="AY280" s="186"/>
      <c r="AZ280" s="186"/>
    </row>
    <row r="281" spans="1:52" ht="48" customHeight="1" x14ac:dyDescent="0.2">
      <c r="A281" s="215">
        <v>277</v>
      </c>
      <c r="B281" s="216" t="s">
        <v>820</v>
      </c>
      <c r="C281" s="224" t="s">
        <v>820</v>
      </c>
      <c r="D281" s="218" t="s">
        <v>237</v>
      </c>
      <c r="E281" s="219">
        <f>VLOOKUP(D281,'[1]000'!$B$19:$C$34,2,0)</f>
        <v>0.2</v>
      </c>
      <c r="F281" s="219"/>
      <c r="G281" s="222" t="s">
        <v>778</v>
      </c>
      <c r="H281" s="236" t="s">
        <v>161</v>
      </c>
      <c r="I281" s="120" t="s">
        <v>802</v>
      </c>
      <c r="J281" s="120" t="s">
        <v>746</v>
      </c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86"/>
      <c r="AT281" s="186"/>
      <c r="AU281" s="186"/>
      <c r="AV281" s="186"/>
      <c r="AW281" s="186"/>
      <c r="AX281" s="186"/>
      <c r="AY281" s="186"/>
      <c r="AZ281" s="186"/>
    </row>
    <row r="282" spans="1:52" ht="48" customHeight="1" x14ac:dyDescent="0.2">
      <c r="A282" s="215">
        <v>278</v>
      </c>
      <c r="B282" s="216" t="s">
        <v>821</v>
      </c>
      <c r="C282" s="224" t="s">
        <v>821</v>
      </c>
      <c r="D282" s="218" t="s">
        <v>237</v>
      </c>
      <c r="E282" s="219">
        <f>VLOOKUP(D282,'[1]000'!$B$19:$C$34,2,0)</f>
        <v>0.2</v>
      </c>
      <c r="F282" s="219"/>
      <c r="G282" s="222" t="s">
        <v>778</v>
      </c>
      <c r="H282" s="236" t="s">
        <v>161</v>
      </c>
      <c r="I282" s="120" t="s">
        <v>757</v>
      </c>
      <c r="J282" s="120" t="s">
        <v>746</v>
      </c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86"/>
      <c r="AT282" s="186"/>
      <c r="AU282" s="186"/>
      <c r="AV282" s="186"/>
      <c r="AW282" s="186"/>
      <c r="AX282" s="186"/>
      <c r="AY282" s="186"/>
      <c r="AZ282" s="186"/>
    </row>
    <row r="283" spans="1:52" ht="48" customHeight="1" x14ac:dyDescent="0.2">
      <c r="A283" s="215">
        <v>279</v>
      </c>
      <c r="B283" s="216" t="s">
        <v>822</v>
      </c>
      <c r="C283" s="224" t="s">
        <v>822</v>
      </c>
      <c r="D283" s="218" t="s">
        <v>237</v>
      </c>
      <c r="E283" s="219">
        <f>VLOOKUP(D283,'[1]000'!$B$19:$C$34,2,0)</f>
        <v>0.2</v>
      </c>
      <c r="F283" s="219"/>
      <c r="G283" s="222" t="s">
        <v>778</v>
      </c>
      <c r="H283" s="236" t="s">
        <v>161</v>
      </c>
      <c r="I283" s="120" t="s">
        <v>757</v>
      </c>
      <c r="J283" s="120" t="s">
        <v>746</v>
      </c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86"/>
      <c r="AT283" s="186"/>
      <c r="AU283" s="186"/>
      <c r="AV283" s="186"/>
      <c r="AW283" s="186"/>
      <c r="AX283" s="186"/>
      <c r="AY283" s="186"/>
      <c r="AZ283" s="186"/>
    </row>
    <row r="284" spans="1:52" ht="48" customHeight="1" x14ac:dyDescent="0.2">
      <c r="A284" s="215">
        <v>280</v>
      </c>
      <c r="B284" s="216" t="s">
        <v>823</v>
      </c>
      <c r="C284" s="224" t="s">
        <v>823</v>
      </c>
      <c r="D284" s="218" t="s">
        <v>237</v>
      </c>
      <c r="E284" s="219">
        <f>VLOOKUP(D284,'[1]000'!$B$19:$C$34,2,0)</f>
        <v>0.2</v>
      </c>
      <c r="F284" s="219"/>
      <c r="G284" s="222" t="s">
        <v>778</v>
      </c>
      <c r="H284" s="236" t="s">
        <v>161</v>
      </c>
      <c r="I284" s="120" t="s">
        <v>757</v>
      </c>
      <c r="J284" s="120" t="s">
        <v>746</v>
      </c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86"/>
      <c r="AT284" s="186"/>
      <c r="AU284" s="186"/>
      <c r="AV284" s="186"/>
      <c r="AW284" s="186"/>
      <c r="AX284" s="186"/>
      <c r="AY284" s="186"/>
      <c r="AZ284" s="186"/>
    </row>
    <row r="285" spans="1:52" ht="72" customHeight="1" x14ac:dyDescent="0.2">
      <c r="A285" s="215">
        <v>281</v>
      </c>
      <c r="B285" s="216" t="s">
        <v>824</v>
      </c>
      <c r="C285" s="224" t="s">
        <v>824</v>
      </c>
      <c r="D285" s="218" t="s">
        <v>237</v>
      </c>
      <c r="E285" s="219">
        <f>VLOOKUP(D285,'[1]000'!$B$19:$C$34,2,0)</f>
        <v>0.2</v>
      </c>
      <c r="F285" s="219"/>
      <c r="G285" s="222" t="s">
        <v>778</v>
      </c>
      <c r="H285" s="236" t="s">
        <v>161</v>
      </c>
      <c r="I285" s="120" t="s">
        <v>757</v>
      </c>
      <c r="J285" s="120" t="s">
        <v>746</v>
      </c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186"/>
      <c r="AT285" s="186"/>
      <c r="AU285" s="186"/>
      <c r="AV285" s="186"/>
      <c r="AW285" s="186"/>
      <c r="AX285" s="186"/>
      <c r="AY285" s="186"/>
      <c r="AZ285" s="186"/>
    </row>
    <row r="286" spans="1:52" ht="48" customHeight="1" x14ac:dyDescent="0.2">
      <c r="A286" s="215">
        <v>282</v>
      </c>
      <c r="B286" s="216" t="s">
        <v>825</v>
      </c>
      <c r="C286" s="224" t="s">
        <v>825</v>
      </c>
      <c r="D286" s="218" t="s">
        <v>237</v>
      </c>
      <c r="E286" s="219">
        <f>VLOOKUP(D286,'[1]000'!$B$19:$C$34,2,0)</f>
        <v>0.2</v>
      </c>
      <c r="F286" s="219"/>
      <c r="G286" s="222" t="s">
        <v>778</v>
      </c>
      <c r="H286" s="236" t="s">
        <v>161</v>
      </c>
      <c r="I286" s="120" t="s">
        <v>757</v>
      </c>
      <c r="J286" s="120" t="s">
        <v>746</v>
      </c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6"/>
      <c r="AT286" s="186"/>
      <c r="AU286" s="186"/>
      <c r="AV286" s="186"/>
      <c r="AW286" s="186"/>
      <c r="AX286" s="186"/>
      <c r="AY286" s="186"/>
      <c r="AZ286" s="186"/>
    </row>
    <row r="287" spans="1:52" ht="48" customHeight="1" x14ac:dyDescent="0.2">
      <c r="A287" s="215">
        <v>283</v>
      </c>
      <c r="B287" s="216" t="s">
        <v>826</v>
      </c>
      <c r="C287" s="224" t="s">
        <v>826</v>
      </c>
      <c r="D287" s="218" t="s">
        <v>237</v>
      </c>
      <c r="E287" s="219">
        <f>VLOOKUP(D287,'[1]000'!$B$19:$C$34,2,0)</f>
        <v>0.2</v>
      </c>
      <c r="F287" s="219"/>
      <c r="G287" s="222" t="s">
        <v>778</v>
      </c>
      <c r="H287" s="236" t="s">
        <v>161</v>
      </c>
      <c r="I287" s="120" t="s">
        <v>757</v>
      </c>
      <c r="J287" s="120" t="s">
        <v>746</v>
      </c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6"/>
      <c r="AT287" s="186"/>
      <c r="AU287" s="186"/>
      <c r="AV287" s="186"/>
      <c r="AW287" s="186"/>
      <c r="AX287" s="186"/>
      <c r="AY287" s="186"/>
      <c r="AZ287" s="186"/>
    </row>
    <row r="288" spans="1:52" ht="48" customHeight="1" x14ac:dyDescent="0.2">
      <c r="A288" s="215">
        <v>284</v>
      </c>
      <c r="B288" s="216" t="s">
        <v>827</v>
      </c>
      <c r="C288" s="224" t="s">
        <v>827</v>
      </c>
      <c r="D288" s="218" t="s">
        <v>237</v>
      </c>
      <c r="E288" s="219">
        <f>VLOOKUP(D288,'[1]000'!$B$19:$C$34,2,0)</f>
        <v>0.2</v>
      </c>
      <c r="F288" s="219"/>
      <c r="G288" s="222" t="s">
        <v>778</v>
      </c>
      <c r="H288" s="236" t="s">
        <v>161</v>
      </c>
      <c r="I288" s="120" t="s">
        <v>757</v>
      </c>
      <c r="J288" s="120" t="s">
        <v>746</v>
      </c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6"/>
      <c r="AT288" s="186"/>
      <c r="AU288" s="186"/>
      <c r="AV288" s="186"/>
      <c r="AW288" s="186"/>
      <c r="AX288" s="186"/>
      <c r="AY288" s="186"/>
      <c r="AZ288" s="186"/>
    </row>
    <row r="289" spans="1:52" ht="48" customHeight="1" x14ac:dyDescent="0.2">
      <c r="A289" s="215">
        <v>285</v>
      </c>
      <c r="B289" s="216" t="s">
        <v>828</v>
      </c>
      <c r="C289" s="224" t="s">
        <v>828</v>
      </c>
      <c r="D289" s="218" t="s">
        <v>237</v>
      </c>
      <c r="E289" s="219">
        <f>VLOOKUP(D289,'[1]000'!$B$19:$C$34,2,0)</f>
        <v>0.2</v>
      </c>
      <c r="F289" s="219"/>
      <c r="G289" s="222" t="s">
        <v>778</v>
      </c>
      <c r="H289" s="236" t="s">
        <v>161</v>
      </c>
      <c r="I289" s="120" t="s">
        <v>757</v>
      </c>
      <c r="J289" s="120" t="s">
        <v>746</v>
      </c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6"/>
      <c r="AT289" s="186"/>
      <c r="AU289" s="186"/>
      <c r="AV289" s="186"/>
      <c r="AW289" s="186"/>
      <c r="AX289" s="186"/>
      <c r="AY289" s="186"/>
      <c r="AZ289" s="186"/>
    </row>
    <row r="290" spans="1:52" ht="66.75" customHeight="1" x14ac:dyDescent="0.2">
      <c r="A290" s="215">
        <v>286</v>
      </c>
      <c r="B290" s="216" t="s">
        <v>829</v>
      </c>
      <c r="C290" s="224" t="s">
        <v>829</v>
      </c>
      <c r="D290" s="218" t="s">
        <v>237</v>
      </c>
      <c r="E290" s="219">
        <f>VLOOKUP(D290,'[1]000'!$B$19:$C$34,2,0)</f>
        <v>0.2</v>
      </c>
      <c r="F290" s="219"/>
      <c r="G290" s="222" t="s">
        <v>778</v>
      </c>
      <c r="H290" s="236" t="s">
        <v>161</v>
      </c>
      <c r="I290" s="120" t="s">
        <v>757</v>
      </c>
      <c r="J290" s="120" t="s">
        <v>746</v>
      </c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6"/>
      <c r="AT290" s="186"/>
      <c r="AU290" s="186"/>
      <c r="AV290" s="186"/>
      <c r="AW290" s="186"/>
      <c r="AX290" s="186"/>
      <c r="AY290" s="186"/>
      <c r="AZ290" s="186"/>
    </row>
    <row r="291" spans="1:52" ht="72" customHeight="1" x14ac:dyDescent="0.2">
      <c r="A291" s="215">
        <v>287</v>
      </c>
      <c r="B291" s="216" t="s">
        <v>830</v>
      </c>
      <c r="C291" s="224" t="s">
        <v>830</v>
      </c>
      <c r="D291" s="218" t="s">
        <v>237</v>
      </c>
      <c r="E291" s="219">
        <f>VLOOKUP(D291,'[1]000'!$B$19:$C$34,2,0)</f>
        <v>0.2</v>
      </c>
      <c r="F291" s="219"/>
      <c r="G291" s="222" t="s">
        <v>778</v>
      </c>
      <c r="H291" s="236" t="s">
        <v>161</v>
      </c>
      <c r="I291" s="120" t="s">
        <v>757</v>
      </c>
      <c r="J291" s="120" t="s">
        <v>746</v>
      </c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</row>
    <row r="292" spans="1:52" ht="61.5" customHeight="1" x14ac:dyDescent="0.2">
      <c r="A292" s="215">
        <v>288</v>
      </c>
      <c r="B292" s="216" t="s">
        <v>831</v>
      </c>
      <c r="C292" s="224" t="s">
        <v>831</v>
      </c>
      <c r="D292" s="218" t="s">
        <v>237</v>
      </c>
      <c r="E292" s="219">
        <f>VLOOKUP(D292,'[1]000'!$B$19:$C$34,2,0)</f>
        <v>0.2</v>
      </c>
      <c r="F292" s="219"/>
      <c r="G292" s="222" t="s">
        <v>778</v>
      </c>
      <c r="H292" s="236" t="s">
        <v>161</v>
      </c>
      <c r="I292" s="120" t="s">
        <v>757</v>
      </c>
      <c r="J292" s="120" t="s">
        <v>746</v>
      </c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  <c r="AO292" s="186"/>
      <c r="AP292" s="186"/>
      <c r="AQ292" s="186"/>
      <c r="AR292" s="186"/>
      <c r="AS292" s="186"/>
      <c r="AT292" s="186"/>
      <c r="AU292" s="186"/>
      <c r="AV292" s="186"/>
      <c r="AW292" s="186"/>
      <c r="AX292" s="186"/>
      <c r="AY292" s="186"/>
      <c r="AZ292" s="186"/>
    </row>
    <row r="293" spans="1:52" ht="75" customHeight="1" x14ac:dyDescent="0.2">
      <c r="A293" s="215">
        <v>289</v>
      </c>
      <c r="B293" s="216" t="s">
        <v>832</v>
      </c>
      <c r="C293" s="224" t="s">
        <v>832</v>
      </c>
      <c r="D293" s="218" t="s">
        <v>237</v>
      </c>
      <c r="E293" s="219">
        <f>VLOOKUP(D293,'[1]000'!$B$19:$C$34,2,0)</f>
        <v>0.2</v>
      </c>
      <c r="F293" s="219"/>
      <c r="G293" s="222" t="s">
        <v>778</v>
      </c>
      <c r="H293" s="236" t="s">
        <v>161</v>
      </c>
      <c r="I293" s="120" t="s">
        <v>757</v>
      </c>
      <c r="J293" s="120" t="s">
        <v>746</v>
      </c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6"/>
      <c r="AN293" s="186"/>
      <c r="AO293" s="186"/>
      <c r="AP293" s="186"/>
      <c r="AQ293" s="186"/>
      <c r="AR293" s="186"/>
      <c r="AS293" s="186"/>
      <c r="AT293" s="186"/>
      <c r="AU293" s="186"/>
      <c r="AV293" s="186"/>
      <c r="AW293" s="186"/>
      <c r="AX293" s="186"/>
      <c r="AY293" s="186"/>
      <c r="AZ293" s="186"/>
    </row>
    <row r="294" spans="1:52" ht="65.25" customHeight="1" x14ac:dyDescent="0.2">
      <c r="A294" s="215">
        <v>290</v>
      </c>
      <c r="B294" s="216" t="s">
        <v>833</v>
      </c>
      <c r="C294" s="224" t="s">
        <v>833</v>
      </c>
      <c r="D294" s="218" t="s">
        <v>237</v>
      </c>
      <c r="E294" s="219">
        <f>VLOOKUP(D294,'[1]000'!$B$19:$C$34,2,0)</f>
        <v>0.2</v>
      </c>
      <c r="F294" s="219"/>
      <c r="G294" s="222" t="s">
        <v>778</v>
      </c>
      <c r="H294" s="236" t="s">
        <v>161</v>
      </c>
      <c r="I294" s="120" t="s">
        <v>757</v>
      </c>
      <c r="J294" s="120" t="s">
        <v>746</v>
      </c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6"/>
      <c r="AS294" s="186"/>
      <c r="AT294" s="186"/>
      <c r="AU294" s="186"/>
      <c r="AV294" s="186"/>
      <c r="AW294" s="186"/>
      <c r="AX294" s="186"/>
      <c r="AY294" s="186"/>
      <c r="AZ294" s="186"/>
    </row>
    <row r="295" spans="1:52" ht="120" customHeight="1" x14ac:dyDescent="0.2">
      <c r="A295" s="215">
        <v>291</v>
      </c>
      <c r="B295" s="216" t="s">
        <v>834</v>
      </c>
      <c r="C295" s="224"/>
      <c r="D295" s="218" t="s">
        <v>159</v>
      </c>
      <c r="E295" s="219">
        <f>VLOOKUP(D295,'[1]000'!$B$19:$C$34,2,0)</f>
        <v>0.4</v>
      </c>
      <c r="F295" s="219"/>
      <c r="G295" s="222" t="s">
        <v>778</v>
      </c>
      <c r="H295" s="236" t="s">
        <v>161</v>
      </c>
      <c r="I295" s="120" t="s">
        <v>835</v>
      </c>
      <c r="J295" s="120" t="s">
        <v>746</v>
      </c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6"/>
      <c r="AN295" s="186"/>
      <c r="AO295" s="186"/>
      <c r="AP295" s="186"/>
      <c r="AQ295" s="186"/>
      <c r="AR295" s="186"/>
      <c r="AS295" s="186"/>
      <c r="AT295" s="186"/>
      <c r="AU295" s="186"/>
      <c r="AV295" s="186"/>
      <c r="AW295" s="186"/>
      <c r="AX295" s="186"/>
      <c r="AY295" s="186"/>
      <c r="AZ295" s="186"/>
    </row>
    <row r="296" spans="1:52" ht="75" customHeight="1" x14ac:dyDescent="0.2">
      <c r="A296" s="215">
        <v>292</v>
      </c>
      <c r="B296" s="239" t="s">
        <v>836</v>
      </c>
      <c r="C296" s="240"/>
      <c r="D296" s="218" t="s">
        <v>159</v>
      </c>
      <c r="E296" s="219">
        <f>VLOOKUP(D296,'[1]000'!$B$19:$C$34,2,0)</f>
        <v>0.4</v>
      </c>
      <c r="F296" s="219"/>
      <c r="G296" s="222" t="s">
        <v>778</v>
      </c>
      <c r="H296" s="236" t="s">
        <v>161</v>
      </c>
      <c r="I296" s="120" t="s">
        <v>837</v>
      </c>
      <c r="J296" s="120" t="s">
        <v>746</v>
      </c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6"/>
      <c r="AS296" s="186"/>
      <c r="AT296" s="186"/>
      <c r="AU296" s="186"/>
      <c r="AV296" s="186"/>
      <c r="AW296" s="186"/>
      <c r="AX296" s="186"/>
      <c r="AY296" s="186"/>
      <c r="AZ296" s="186"/>
    </row>
    <row r="297" spans="1:52" ht="75" customHeight="1" x14ac:dyDescent="0.2">
      <c r="A297" s="215">
        <v>293</v>
      </c>
      <c r="B297" s="216" t="s">
        <v>838</v>
      </c>
      <c r="C297" s="224"/>
      <c r="D297" s="218" t="s">
        <v>159</v>
      </c>
      <c r="E297" s="219">
        <f>VLOOKUP(D297,'[1]000'!$B$19:$C$34,2,0)</f>
        <v>0.4</v>
      </c>
      <c r="F297" s="219"/>
      <c r="G297" s="222" t="s">
        <v>778</v>
      </c>
      <c r="H297" s="236" t="s">
        <v>161</v>
      </c>
      <c r="I297" s="120" t="s">
        <v>837</v>
      </c>
      <c r="J297" s="120" t="s">
        <v>746</v>
      </c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186"/>
      <c r="AT297" s="186"/>
      <c r="AU297" s="186"/>
      <c r="AV297" s="186"/>
      <c r="AW297" s="186"/>
      <c r="AX297" s="186"/>
      <c r="AY297" s="186"/>
      <c r="AZ297" s="186"/>
    </row>
    <row r="298" spans="1:52" ht="72" customHeight="1" x14ac:dyDescent="0.2">
      <c r="A298" s="215">
        <v>294</v>
      </c>
      <c r="B298" s="216" t="s">
        <v>839</v>
      </c>
      <c r="C298" s="224"/>
      <c r="D298" s="218" t="s">
        <v>159</v>
      </c>
      <c r="E298" s="219">
        <f>VLOOKUP(D298,'[1]000'!$B$19:$C$34,2,0)</f>
        <v>0.4</v>
      </c>
      <c r="F298" s="219"/>
      <c r="G298" s="222" t="s">
        <v>778</v>
      </c>
      <c r="H298" s="236" t="s">
        <v>161</v>
      </c>
      <c r="I298" s="120" t="s">
        <v>837</v>
      </c>
      <c r="J298" s="120" t="s">
        <v>746</v>
      </c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</row>
    <row r="299" spans="1:52" ht="72" customHeight="1" x14ac:dyDescent="0.2">
      <c r="A299" s="215">
        <v>295</v>
      </c>
      <c r="B299" s="216" t="s">
        <v>840</v>
      </c>
      <c r="C299" s="224" t="s">
        <v>840</v>
      </c>
      <c r="D299" s="218" t="s">
        <v>159</v>
      </c>
      <c r="E299" s="219">
        <f>VLOOKUP(D299,'[1]000'!$B$19:$C$34,2,0)</f>
        <v>0.4</v>
      </c>
      <c r="F299" s="219"/>
      <c r="G299" s="222" t="s">
        <v>778</v>
      </c>
      <c r="H299" s="236" t="s">
        <v>161</v>
      </c>
      <c r="I299" s="120" t="s">
        <v>837</v>
      </c>
      <c r="J299" s="120" t="s">
        <v>746</v>
      </c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</row>
    <row r="300" spans="1:52" ht="48" customHeight="1" x14ac:dyDescent="0.2">
      <c r="A300" s="215">
        <v>296</v>
      </c>
      <c r="B300" s="241" t="s">
        <v>841</v>
      </c>
      <c r="C300" s="242"/>
      <c r="D300" s="218" t="s">
        <v>159</v>
      </c>
      <c r="E300" s="219">
        <f>VLOOKUP(D300,'[1]000'!$B$19:$C$34,2,0)</f>
        <v>0.4</v>
      </c>
      <c r="F300" s="219"/>
      <c r="G300" s="222" t="s">
        <v>778</v>
      </c>
      <c r="H300" s="236" t="s">
        <v>161</v>
      </c>
      <c r="I300" s="120" t="s">
        <v>842</v>
      </c>
      <c r="J300" s="120" t="s">
        <v>746</v>
      </c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</row>
    <row r="301" spans="1:52" ht="72" customHeight="1" x14ac:dyDescent="0.2">
      <c r="A301" s="215">
        <v>297</v>
      </c>
      <c r="B301" s="216" t="s">
        <v>843</v>
      </c>
      <c r="C301" s="224"/>
      <c r="D301" s="218" t="s">
        <v>159</v>
      </c>
      <c r="E301" s="219">
        <f>VLOOKUP(D301,'[1]000'!$B$19:$C$34,2,0)</f>
        <v>0.4</v>
      </c>
      <c r="F301" s="219"/>
      <c r="G301" s="222" t="s">
        <v>778</v>
      </c>
      <c r="H301" s="236" t="s">
        <v>161</v>
      </c>
      <c r="I301" s="120" t="s">
        <v>750</v>
      </c>
      <c r="J301" s="120" t="s">
        <v>746</v>
      </c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6"/>
      <c r="AS301" s="186"/>
      <c r="AT301" s="186"/>
      <c r="AU301" s="186"/>
      <c r="AV301" s="186"/>
      <c r="AW301" s="186"/>
      <c r="AX301" s="186"/>
      <c r="AY301" s="186"/>
      <c r="AZ301" s="186"/>
    </row>
    <row r="302" spans="1:52" ht="76.5" customHeight="1" x14ac:dyDescent="0.2">
      <c r="A302" s="215">
        <v>298</v>
      </c>
      <c r="B302" s="216" t="s">
        <v>844</v>
      </c>
      <c r="C302" s="224"/>
      <c r="D302" s="218" t="s">
        <v>159</v>
      </c>
      <c r="E302" s="219">
        <f>VLOOKUP(D302,'[1]000'!$B$19:$C$34,2,0)</f>
        <v>0.4</v>
      </c>
      <c r="F302" s="219"/>
      <c r="G302" s="222" t="s">
        <v>778</v>
      </c>
      <c r="H302" s="236" t="s">
        <v>161</v>
      </c>
      <c r="I302" s="120" t="s">
        <v>845</v>
      </c>
      <c r="J302" s="120" t="s">
        <v>746</v>
      </c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86"/>
      <c r="AT302" s="186"/>
      <c r="AU302" s="186"/>
      <c r="AV302" s="186"/>
      <c r="AW302" s="186"/>
      <c r="AX302" s="186"/>
      <c r="AY302" s="186"/>
      <c r="AZ302" s="186"/>
    </row>
    <row r="303" spans="1:52" ht="47.25" customHeight="1" x14ac:dyDescent="0.2">
      <c r="A303" s="215">
        <v>299</v>
      </c>
      <c r="B303" s="216" t="s">
        <v>846</v>
      </c>
      <c r="C303" s="224"/>
      <c r="D303" s="218" t="s">
        <v>159</v>
      </c>
      <c r="E303" s="219">
        <f>VLOOKUP(D303,'[1]000'!$B$19:$C$34,2,0)</f>
        <v>0.4</v>
      </c>
      <c r="F303" s="219"/>
      <c r="G303" s="222" t="s">
        <v>778</v>
      </c>
      <c r="H303" s="236" t="s">
        <v>161</v>
      </c>
      <c r="I303" s="120" t="s">
        <v>847</v>
      </c>
      <c r="J303" s="120" t="s">
        <v>746</v>
      </c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6"/>
      <c r="AN303" s="186"/>
      <c r="AO303" s="186"/>
      <c r="AP303" s="186"/>
      <c r="AQ303" s="186"/>
      <c r="AR303" s="186"/>
      <c r="AS303" s="186"/>
      <c r="AT303" s="186"/>
      <c r="AU303" s="186"/>
      <c r="AV303" s="186"/>
      <c r="AW303" s="186"/>
      <c r="AX303" s="186"/>
      <c r="AY303" s="186"/>
      <c r="AZ303" s="186"/>
    </row>
    <row r="304" spans="1:52" ht="114" customHeight="1" x14ac:dyDescent="0.2">
      <c r="A304" s="215">
        <v>300</v>
      </c>
      <c r="B304" s="225" t="s">
        <v>848</v>
      </c>
      <c r="C304" s="217" t="s">
        <v>848</v>
      </c>
      <c r="D304" s="218" t="s">
        <v>159</v>
      </c>
      <c r="E304" s="219">
        <f>VLOOKUP(D304,'[1]000'!$B$19:$C$34,2,0)</f>
        <v>0.4</v>
      </c>
      <c r="F304" s="219"/>
      <c r="G304" s="222" t="s">
        <v>778</v>
      </c>
      <c r="H304" s="236" t="s">
        <v>161</v>
      </c>
      <c r="I304" s="218" t="s">
        <v>849</v>
      </c>
      <c r="J304" s="120" t="s">
        <v>746</v>
      </c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6"/>
      <c r="AS304" s="186"/>
      <c r="AT304" s="186"/>
      <c r="AU304" s="186"/>
      <c r="AV304" s="186"/>
      <c r="AW304" s="186"/>
      <c r="AX304" s="186"/>
      <c r="AY304" s="186"/>
      <c r="AZ304" s="186"/>
    </row>
    <row r="305" spans="1:52" ht="85.5" customHeight="1" x14ac:dyDescent="0.2">
      <c r="A305" s="215">
        <v>301</v>
      </c>
      <c r="B305" s="97" t="s">
        <v>850</v>
      </c>
      <c r="C305" s="98"/>
      <c r="D305" s="218" t="s">
        <v>124</v>
      </c>
      <c r="E305" s="219">
        <f>VLOOKUP(D305,'[1]000'!$B$19:$C$34,2,0)</f>
        <v>1</v>
      </c>
      <c r="F305" s="220" t="s">
        <v>851</v>
      </c>
      <c r="G305" s="231" t="s">
        <v>852</v>
      </c>
      <c r="H305" s="243" t="s">
        <v>853</v>
      </c>
      <c r="I305" s="233" t="s">
        <v>854</v>
      </c>
      <c r="J305" s="120" t="s">
        <v>746</v>
      </c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</row>
    <row r="306" spans="1:52" ht="48" x14ac:dyDescent="0.2">
      <c r="A306" s="215">
        <v>302</v>
      </c>
      <c r="B306" s="216" t="s">
        <v>767</v>
      </c>
      <c r="C306" s="224"/>
      <c r="D306" s="218" t="s">
        <v>136</v>
      </c>
      <c r="E306" s="219">
        <f>VLOOKUP(D306,'[1]000'!$B$19:$C$34,2,0)</f>
        <v>0.6</v>
      </c>
      <c r="F306" s="219"/>
      <c r="G306" s="222" t="s">
        <v>768</v>
      </c>
      <c r="H306" s="223" t="s">
        <v>127</v>
      </c>
      <c r="I306" s="120" t="s">
        <v>769</v>
      </c>
      <c r="J306" s="120" t="s">
        <v>746</v>
      </c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6"/>
      <c r="AW306" s="186"/>
      <c r="AX306" s="186"/>
      <c r="AY306" s="186"/>
      <c r="AZ306" s="186"/>
    </row>
    <row r="307" spans="1:52" ht="48" x14ac:dyDescent="0.2">
      <c r="A307" s="215">
        <v>303</v>
      </c>
      <c r="B307" s="97" t="s">
        <v>770</v>
      </c>
      <c r="C307" s="98"/>
      <c r="D307" s="218" t="s">
        <v>136</v>
      </c>
      <c r="E307" s="219">
        <f>VLOOKUP(D307,'[1]000'!$B$19:$C$34,2,0)</f>
        <v>0.6</v>
      </c>
      <c r="F307" s="235"/>
      <c r="G307" s="231" t="s">
        <v>771</v>
      </c>
      <c r="H307" s="223" t="s">
        <v>138</v>
      </c>
      <c r="I307" s="233" t="s">
        <v>750</v>
      </c>
      <c r="J307" s="120" t="s">
        <v>746</v>
      </c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6"/>
      <c r="AS307" s="186"/>
      <c r="AT307" s="186"/>
      <c r="AU307" s="186"/>
      <c r="AV307" s="186"/>
      <c r="AW307" s="186"/>
      <c r="AX307" s="186"/>
      <c r="AY307" s="186"/>
      <c r="AZ307" s="186"/>
    </row>
    <row r="308" spans="1:52" ht="72" x14ac:dyDescent="0.2">
      <c r="A308" s="215">
        <v>304</v>
      </c>
      <c r="B308" s="97" t="s">
        <v>772</v>
      </c>
      <c r="C308" s="98"/>
      <c r="D308" s="218" t="s">
        <v>136</v>
      </c>
      <c r="E308" s="219">
        <f>VLOOKUP(D308,'[1]000'!$B$19:$C$34,2,0)</f>
        <v>0.6</v>
      </c>
      <c r="F308" s="235"/>
      <c r="G308" s="231" t="s">
        <v>773</v>
      </c>
      <c r="H308" s="223" t="s">
        <v>138</v>
      </c>
      <c r="I308" s="233" t="s">
        <v>774</v>
      </c>
      <c r="J308" s="120" t="s">
        <v>746</v>
      </c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6"/>
      <c r="AN308" s="186"/>
      <c r="AO308" s="186"/>
      <c r="AP308" s="186"/>
      <c r="AQ308" s="186"/>
      <c r="AR308" s="186"/>
      <c r="AS308" s="186"/>
      <c r="AT308" s="186"/>
      <c r="AU308" s="186"/>
      <c r="AV308" s="186"/>
      <c r="AW308" s="186"/>
      <c r="AX308" s="186"/>
      <c r="AY308" s="186"/>
      <c r="AZ308" s="186"/>
    </row>
    <row r="309" spans="1:52" ht="72" x14ac:dyDescent="0.2">
      <c r="A309" s="215">
        <v>305</v>
      </c>
      <c r="B309" s="97" t="s">
        <v>775</v>
      </c>
      <c r="C309" s="98"/>
      <c r="D309" s="218" t="s">
        <v>136</v>
      </c>
      <c r="E309" s="219">
        <f>VLOOKUP(D309,'[1]000'!$B$19:$C$34,2,0)</f>
        <v>0.6</v>
      </c>
      <c r="F309" s="235"/>
      <c r="G309" s="231" t="s">
        <v>776</v>
      </c>
      <c r="H309" s="223" t="s">
        <v>138</v>
      </c>
      <c r="I309" s="233" t="s">
        <v>774</v>
      </c>
      <c r="J309" s="120" t="s">
        <v>746</v>
      </c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6"/>
      <c r="AN309" s="186"/>
      <c r="AO309" s="186"/>
      <c r="AP309" s="186"/>
      <c r="AQ309" s="186"/>
      <c r="AR309" s="186"/>
      <c r="AS309" s="186"/>
      <c r="AT309" s="186"/>
      <c r="AU309" s="186"/>
      <c r="AV309" s="186"/>
      <c r="AW309" s="186"/>
      <c r="AX309" s="186"/>
      <c r="AY309" s="186"/>
      <c r="AZ309" s="186"/>
    </row>
    <row r="310" spans="1:52" ht="72" x14ac:dyDescent="0.2">
      <c r="A310" s="215">
        <v>306</v>
      </c>
      <c r="B310" s="216" t="s">
        <v>855</v>
      </c>
      <c r="C310" s="224"/>
      <c r="D310" s="218" t="s">
        <v>124</v>
      </c>
      <c r="E310" s="219">
        <f>VLOOKUP(D310,'[1]000'!$B$19:$C$34,2,0)</f>
        <v>1</v>
      </c>
      <c r="F310" s="220" t="s">
        <v>851</v>
      </c>
      <c r="G310" s="222" t="s">
        <v>856</v>
      </c>
      <c r="H310" s="223" t="s">
        <v>171</v>
      </c>
      <c r="I310" s="218" t="s">
        <v>857</v>
      </c>
      <c r="J310" s="218" t="s">
        <v>858</v>
      </c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</row>
    <row r="311" spans="1:52" ht="48" x14ac:dyDescent="0.2">
      <c r="A311" s="215">
        <v>307</v>
      </c>
      <c r="B311" s="216" t="s">
        <v>859</v>
      </c>
      <c r="C311" s="224"/>
      <c r="D311" s="218" t="s">
        <v>124</v>
      </c>
      <c r="E311" s="219">
        <f>VLOOKUP(D311,'[1]000'!$B$19:$C$34,2,0)</f>
        <v>1</v>
      </c>
      <c r="F311" s="219" t="s">
        <v>125</v>
      </c>
      <c r="G311" s="222" t="s">
        <v>860</v>
      </c>
      <c r="H311" s="223" t="s">
        <v>861</v>
      </c>
      <c r="I311" s="218" t="s">
        <v>862</v>
      </c>
      <c r="J311" s="218" t="s">
        <v>863</v>
      </c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6"/>
      <c r="AN311" s="186"/>
      <c r="AO311" s="186"/>
      <c r="AP311" s="186"/>
      <c r="AQ311" s="186"/>
      <c r="AR311" s="186"/>
      <c r="AS311" s="186"/>
      <c r="AT311" s="186"/>
      <c r="AU311" s="186"/>
      <c r="AV311" s="186"/>
      <c r="AW311" s="186"/>
      <c r="AX311" s="186"/>
      <c r="AY311" s="186"/>
      <c r="AZ311" s="186"/>
    </row>
    <row r="312" spans="1:52" ht="48" x14ac:dyDescent="0.2">
      <c r="A312" s="215">
        <v>308</v>
      </c>
      <c r="B312" s="216" t="s">
        <v>864</v>
      </c>
      <c r="C312" s="224"/>
      <c r="D312" s="218" t="s">
        <v>124</v>
      </c>
      <c r="E312" s="219">
        <f>VLOOKUP(D312,'[1]000'!$B$19:$C$34,2,0)</f>
        <v>1</v>
      </c>
      <c r="F312" s="219" t="s">
        <v>197</v>
      </c>
      <c r="G312" s="222" t="s">
        <v>865</v>
      </c>
      <c r="H312" s="244">
        <v>2564</v>
      </c>
      <c r="I312" s="218" t="s">
        <v>866</v>
      </c>
      <c r="J312" s="218" t="s">
        <v>863</v>
      </c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186"/>
      <c r="AT312" s="186"/>
      <c r="AU312" s="186"/>
      <c r="AV312" s="186"/>
      <c r="AW312" s="186"/>
      <c r="AX312" s="186"/>
      <c r="AY312" s="186"/>
      <c r="AZ312" s="186"/>
    </row>
    <row r="313" spans="1:52" ht="96" x14ac:dyDescent="0.2">
      <c r="A313" s="215">
        <v>309</v>
      </c>
      <c r="B313" s="216" t="s">
        <v>867</v>
      </c>
      <c r="C313" s="217"/>
      <c r="D313" s="218" t="s">
        <v>136</v>
      </c>
      <c r="E313" s="219">
        <f>VLOOKUP(D313,'[1]000'!$B$19:$C$34,2,0)</f>
        <v>0.6</v>
      </c>
      <c r="F313" s="219"/>
      <c r="G313" s="222" t="s">
        <v>868</v>
      </c>
      <c r="H313" s="223" t="s">
        <v>171</v>
      </c>
      <c r="I313" s="218" t="s">
        <v>869</v>
      </c>
      <c r="J313" s="120" t="s">
        <v>746</v>
      </c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6"/>
      <c r="AN313" s="186"/>
      <c r="AO313" s="186"/>
      <c r="AP313" s="186"/>
      <c r="AQ313" s="186"/>
      <c r="AR313" s="186"/>
      <c r="AS313" s="186"/>
      <c r="AT313" s="186"/>
      <c r="AU313" s="186"/>
      <c r="AV313" s="186"/>
      <c r="AW313" s="186"/>
      <c r="AX313" s="186"/>
      <c r="AY313" s="186"/>
      <c r="AZ313" s="186"/>
    </row>
    <row r="314" spans="1:52" ht="48" x14ac:dyDescent="0.2">
      <c r="A314" s="215">
        <v>310</v>
      </c>
      <c r="B314" s="216" t="s">
        <v>870</v>
      </c>
      <c r="C314" s="224"/>
      <c r="D314" s="218" t="s">
        <v>141</v>
      </c>
      <c r="E314" s="219">
        <f>VLOOKUP(D314,'[1]000'!$B$19:$C$34,2,0)</f>
        <v>0.8</v>
      </c>
      <c r="F314" s="219"/>
      <c r="G314" s="222" t="s">
        <v>871</v>
      </c>
      <c r="H314" s="223" t="s">
        <v>138</v>
      </c>
      <c r="I314" s="120" t="s">
        <v>872</v>
      </c>
      <c r="J314" s="218" t="s">
        <v>863</v>
      </c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</row>
    <row r="315" spans="1:52" ht="72" x14ac:dyDescent="0.2">
      <c r="A315" s="215">
        <v>311</v>
      </c>
      <c r="B315" s="216" t="s">
        <v>873</v>
      </c>
      <c r="C315" s="224"/>
      <c r="D315" s="218" t="s">
        <v>124</v>
      </c>
      <c r="E315" s="219">
        <f>VLOOKUP(D315,'[1]000'!$B$19:$C$34,2,0)</f>
        <v>1</v>
      </c>
      <c r="F315" s="219" t="s">
        <v>182</v>
      </c>
      <c r="G315" s="222" t="s">
        <v>874</v>
      </c>
      <c r="H315" s="223" t="s">
        <v>132</v>
      </c>
      <c r="I315" s="218" t="s">
        <v>875</v>
      </c>
      <c r="J315" s="218" t="s">
        <v>863</v>
      </c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186"/>
      <c r="AT315" s="186"/>
      <c r="AU315" s="186"/>
      <c r="AV315" s="186"/>
      <c r="AW315" s="186"/>
      <c r="AX315" s="186"/>
      <c r="AY315" s="186"/>
      <c r="AZ315" s="186"/>
    </row>
    <row r="316" spans="1:52" ht="48" x14ac:dyDescent="0.2">
      <c r="A316" s="215">
        <v>312</v>
      </c>
      <c r="B316" s="216" t="s">
        <v>876</v>
      </c>
      <c r="C316" s="217"/>
      <c r="D316" s="218" t="s">
        <v>124</v>
      </c>
      <c r="E316" s="219">
        <f>VLOOKUP(D316,'[1]000'!$B$19:$C$34,2,0)</f>
        <v>1</v>
      </c>
      <c r="F316" s="219" t="s">
        <v>182</v>
      </c>
      <c r="G316" s="222" t="s">
        <v>877</v>
      </c>
      <c r="H316" s="223" t="s">
        <v>132</v>
      </c>
      <c r="I316" s="120" t="s">
        <v>878</v>
      </c>
      <c r="J316" s="218" t="s">
        <v>863</v>
      </c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186"/>
      <c r="AT316" s="186"/>
      <c r="AU316" s="186"/>
      <c r="AV316" s="186"/>
      <c r="AW316" s="186"/>
      <c r="AX316" s="186"/>
      <c r="AY316" s="186"/>
      <c r="AZ316" s="186"/>
    </row>
    <row r="317" spans="1:52" ht="48" x14ac:dyDescent="0.2">
      <c r="A317" s="215">
        <v>313</v>
      </c>
      <c r="B317" s="216" t="s">
        <v>879</v>
      </c>
      <c r="C317" s="224"/>
      <c r="D317" s="218" t="s">
        <v>124</v>
      </c>
      <c r="E317" s="219">
        <f>VLOOKUP(D317,'[1]000'!$B$19:$C$34,2,0)</f>
        <v>1</v>
      </c>
      <c r="F317" s="219" t="s">
        <v>182</v>
      </c>
      <c r="G317" s="222" t="s">
        <v>880</v>
      </c>
      <c r="H317" s="223" t="s">
        <v>132</v>
      </c>
      <c r="I317" s="120" t="s">
        <v>878</v>
      </c>
      <c r="J317" s="218" t="s">
        <v>863</v>
      </c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186"/>
      <c r="AT317" s="186"/>
      <c r="AU317" s="186"/>
      <c r="AV317" s="186"/>
      <c r="AW317" s="186"/>
      <c r="AX317" s="186"/>
      <c r="AY317" s="186"/>
      <c r="AZ317" s="186"/>
    </row>
    <row r="318" spans="1:52" ht="96" x14ac:dyDescent="0.2">
      <c r="A318" s="215">
        <v>314</v>
      </c>
      <c r="B318" s="216" t="s">
        <v>881</v>
      </c>
      <c r="C318" s="217"/>
      <c r="D318" s="218" t="s">
        <v>124</v>
      </c>
      <c r="E318" s="219">
        <f>VLOOKUP(D318,'[1]000'!$B$19:$C$34,2,0)</f>
        <v>1</v>
      </c>
      <c r="F318" s="219" t="s">
        <v>182</v>
      </c>
      <c r="G318" s="222" t="s">
        <v>882</v>
      </c>
      <c r="H318" s="223" t="s">
        <v>171</v>
      </c>
      <c r="I318" s="218" t="s">
        <v>883</v>
      </c>
      <c r="J318" s="218" t="s">
        <v>884</v>
      </c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186"/>
      <c r="AT318" s="186"/>
      <c r="AU318" s="186"/>
      <c r="AV318" s="186"/>
      <c r="AW318" s="186"/>
      <c r="AX318" s="186"/>
      <c r="AY318" s="186"/>
      <c r="AZ318" s="186"/>
    </row>
    <row r="319" spans="1:52" ht="48" x14ac:dyDescent="0.2">
      <c r="A319" s="215">
        <v>315</v>
      </c>
      <c r="B319" s="216" t="s">
        <v>885</v>
      </c>
      <c r="C319" s="224"/>
      <c r="D319" s="218" t="s">
        <v>124</v>
      </c>
      <c r="E319" s="219">
        <f>VLOOKUP(D319,'[1]000'!$B$19:$C$34,2,0)</f>
        <v>1</v>
      </c>
      <c r="F319" s="219" t="s">
        <v>197</v>
      </c>
      <c r="G319" s="222" t="s">
        <v>886</v>
      </c>
      <c r="H319" s="223" t="s">
        <v>171</v>
      </c>
      <c r="I319" s="120" t="s">
        <v>796</v>
      </c>
      <c r="J319" s="218" t="s">
        <v>863</v>
      </c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186"/>
      <c r="AT319" s="186"/>
      <c r="AU319" s="186"/>
      <c r="AV319" s="186"/>
      <c r="AW319" s="186"/>
      <c r="AX319" s="186"/>
      <c r="AY319" s="186"/>
      <c r="AZ319" s="186"/>
    </row>
    <row r="320" spans="1:52" ht="48" x14ac:dyDescent="0.2">
      <c r="A320" s="215">
        <v>316</v>
      </c>
      <c r="B320" s="216" t="s">
        <v>887</v>
      </c>
      <c r="C320" s="217"/>
      <c r="D320" s="218" t="s">
        <v>124</v>
      </c>
      <c r="E320" s="219">
        <f>VLOOKUP(D320,'[1]000'!$B$19:$C$34,2,0)</f>
        <v>1</v>
      </c>
      <c r="F320" s="219" t="s">
        <v>197</v>
      </c>
      <c r="G320" s="222" t="s">
        <v>888</v>
      </c>
      <c r="H320" s="223" t="s">
        <v>171</v>
      </c>
      <c r="I320" s="120" t="s">
        <v>796</v>
      </c>
      <c r="J320" s="218" t="s">
        <v>863</v>
      </c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86"/>
      <c r="AT320" s="186"/>
      <c r="AU320" s="186"/>
      <c r="AV320" s="186"/>
      <c r="AW320" s="186"/>
      <c r="AX320" s="186"/>
      <c r="AY320" s="186"/>
      <c r="AZ320" s="186"/>
    </row>
    <row r="321" spans="1:52" ht="96" x14ac:dyDescent="0.2">
      <c r="A321" s="215">
        <v>317</v>
      </c>
      <c r="B321" s="216" t="s">
        <v>889</v>
      </c>
      <c r="C321" s="224"/>
      <c r="D321" s="218" t="s">
        <v>124</v>
      </c>
      <c r="E321" s="219">
        <f>VLOOKUP(D321,'[1]000'!$B$19:$C$34,2,0)</f>
        <v>1</v>
      </c>
      <c r="F321" s="219" t="s">
        <v>197</v>
      </c>
      <c r="G321" s="222" t="s">
        <v>890</v>
      </c>
      <c r="H321" s="223" t="s">
        <v>272</v>
      </c>
      <c r="I321" s="218" t="s">
        <v>891</v>
      </c>
      <c r="J321" s="218" t="s">
        <v>863</v>
      </c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6"/>
      <c r="AN321" s="186"/>
      <c r="AO321" s="186"/>
      <c r="AP321" s="186"/>
      <c r="AQ321" s="186"/>
      <c r="AR321" s="186"/>
      <c r="AS321" s="186"/>
      <c r="AT321" s="186"/>
      <c r="AU321" s="186"/>
      <c r="AV321" s="186"/>
      <c r="AW321" s="186"/>
      <c r="AX321" s="186"/>
      <c r="AY321" s="186"/>
      <c r="AZ321" s="186"/>
    </row>
    <row r="322" spans="1:52" ht="48" x14ac:dyDescent="0.2">
      <c r="A322" s="215">
        <v>318</v>
      </c>
      <c r="B322" s="216" t="s">
        <v>892</v>
      </c>
      <c r="C322" s="217"/>
      <c r="D322" s="218" t="s">
        <v>159</v>
      </c>
      <c r="E322" s="219">
        <f>VLOOKUP(D322,'[1]000'!$B$19:$C$34,2,0)</f>
        <v>0.4</v>
      </c>
      <c r="F322" s="220"/>
      <c r="G322" s="222" t="s">
        <v>893</v>
      </c>
      <c r="H322" s="223" t="s">
        <v>161</v>
      </c>
      <c r="I322" s="120" t="s">
        <v>837</v>
      </c>
      <c r="J322" s="218" t="s">
        <v>863</v>
      </c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6"/>
      <c r="AM322" s="186"/>
      <c r="AN322" s="186"/>
      <c r="AO322" s="186"/>
      <c r="AP322" s="186"/>
      <c r="AQ322" s="186"/>
      <c r="AR322" s="186"/>
      <c r="AS322" s="186"/>
      <c r="AT322" s="186"/>
      <c r="AU322" s="186"/>
      <c r="AV322" s="186"/>
      <c r="AW322" s="186"/>
      <c r="AX322" s="186"/>
      <c r="AY322" s="186"/>
      <c r="AZ322" s="186"/>
    </row>
    <row r="323" spans="1:52" ht="48" x14ac:dyDescent="0.2">
      <c r="A323" s="215">
        <v>319</v>
      </c>
      <c r="B323" s="216" t="s">
        <v>894</v>
      </c>
      <c r="C323" s="217"/>
      <c r="D323" s="218" t="s">
        <v>159</v>
      </c>
      <c r="E323" s="219">
        <f>VLOOKUP(D323,'[1]000'!$B$19:$C$34,2,0)</f>
        <v>0.4</v>
      </c>
      <c r="F323" s="220"/>
      <c r="G323" s="222" t="s">
        <v>895</v>
      </c>
      <c r="H323" s="223" t="s">
        <v>161</v>
      </c>
      <c r="I323" s="120" t="s">
        <v>837</v>
      </c>
      <c r="J323" s="218" t="s">
        <v>863</v>
      </c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</row>
    <row r="324" spans="1:52" ht="48" x14ac:dyDescent="0.2">
      <c r="A324" s="215">
        <v>320</v>
      </c>
      <c r="B324" s="216" t="s">
        <v>896</v>
      </c>
      <c r="C324" s="224"/>
      <c r="D324" s="218" t="s">
        <v>159</v>
      </c>
      <c r="E324" s="219">
        <f>VLOOKUP(D324,'[1]000'!$B$19:$C$34,2,0)</f>
        <v>0.4</v>
      </c>
      <c r="F324" s="220"/>
      <c r="G324" s="222" t="s">
        <v>897</v>
      </c>
      <c r="H324" s="223" t="s">
        <v>161</v>
      </c>
      <c r="I324" s="120" t="s">
        <v>837</v>
      </c>
      <c r="J324" s="218" t="s">
        <v>863</v>
      </c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</row>
    <row r="325" spans="1:52" ht="48" x14ac:dyDescent="0.2">
      <c r="A325" s="215">
        <v>321</v>
      </c>
      <c r="B325" s="216" t="s">
        <v>898</v>
      </c>
      <c r="C325" s="217"/>
      <c r="D325" s="218" t="s">
        <v>159</v>
      </c>
      <c r="E325" s="219">
        <f>VLOOKUP(D325,'[1]000'!$B$19:$C$34,2,0)</f>
        <v>0.4</v>
      </c>
      <c r="F325" s="220"/>
      <c r="G325" s="222" t="s">
        <v>899</v>
      </c>
      <c r="H325" s="223" t="s">
        <v>161</v>
      </c>
      <c r="I325" s="120" t="s">
        <v>837</v>
      </c>
      <c r="J325" s="218" t="s">
        <v>863</v>
      </c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</row>
    <row r="326" spans="1:52" ht="48" x14ac:dyDescent="0.2">
      <c r="A326" s="215">
        <v>322</v>
      </c>
      <c r="B326" s="216" t="s">
        <v>900</v>
      </c>
      <c r="C326" s="224"/>
      <c r="D326" s="218" t="s">
        <v>136</v>
      </c>
      <c r="E326" s="219">
        <f>VLOOKUP(D326,'[1]000'!$B$19:$C$34,2,0)</f>
        <v>0.6</v>
      </c>
      <c r="F326" s="220"/>
      <c r="G326" s="222" t="s">
        <v>901</v>
      </c>
      <c r="H326" s="221" t="s">
        <v>171</v>
      </c>
      <c r="I326" s="218" t="s">
        <v>766</v>
      </c>
      <c r="J326" s="120" t="s">
        <v>746</v>
      </c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  <c r="AO326" s="186"/>
      <c r="AP326" s="186"/>
      <c r="AQ326" s="186"/>
      <c r="AR326" s="186"/>
      <c r="AS326" s="186"/>
      <c r="AT326" s="186"/>
      <c r="AU326" s="186"/>
      <c r="AV326" s="186"/>
      <c r="AW326" s="186"/>
      <c r="AX326" s="186"/>
      <c r="AY326" s="186"/>
      <c r="AZ326" s="186"/>
    </row>
    <row r="327" spans="1:52" ht="72" x14ac:dyDescent="0.2">
      <c r="A327" s="215">
        <v>323</v>
      </c>
      <c r="B327" s="216" t="s">
        <v>902</v>
      </c>
      <c r="C327" s="224"/>
      <c r="D327" s="218" t="s">
        <v>159</v>
      </c>
      <c r="E327" s="219">
        <f>VLOOKUP(D327,'[1]000'!$B$19:$C$34,2,0)</f>
        <v>0.4</v>
      </c>
      <c r="F327" s="220"/>
      <c r="G327" s="222" t="s">
        <v>778</v>
      </c>
      <c r="H327" s="223" t="s">
        <v>161</v>
      </c>
      <c r="I327" s="120" t="s">
        <v>750</v>
      </c>
      <c r="J327" s="120" t="s">
        <v>746</v>
      </c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6"/>
      <c r="AS327" s="186"/>
      <c r="AT327" s="186"/>
      <c r="AU327" s="186"/>
      <c r="AV327" s="186"/>
      <c r="AW327" s="186"/>
      <c r="AX327" s="186"/>
      <c r="AY327" s="186"/>
      <c r="AZ327" s="186"/>
    </row>
    <row r="328" spans="1:52" ht="48" x14ac:dyDescent="0.2">
      <c r="A328" s="215">
        <v>324</v>
      </c>
      <c r="B328" s="216" t="s">
        <v>903</v>
      </c>
      <c r="C328" s="224"/>
      <c r="D328" s="218" t="s">
        <v>124</v>
      </c>
      <c r="E328" s="219">
        <f>VLOOKUP(D328,'[1]000'!$B$19:$C$34,2,0)</f>
        <v>1</v>
      </c>
      <c r="F328" s="219" t="s">
        <v>851</v>
      </c>
      <c r="G328" s="222" t="s">
        <v>904</v>
      </c>
      <c r="H328" s="223" t="s">
        <v>149</v>
      </c>
      <c r="I328" s="218" t="s">
        <v>905</v>
      </c>
      <c r="J328" s="120" t="s">
        <v>746</v>
      </c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  <c r="AO328" s="186"/>
      <c r="AP328" s="186"/>
      <c r="AQ328" s="186"/>
      <c r="AR328" s="186"/>
      <c r="AS328" s="186"/>
      <c r="AT328" s="186"/>
      <c r="AU328" s="186"/>
      <c r="AV328" s="186"/>
      <c r="AW328" s="186"/>
      <c r="AX328" s="186"/>
      <c r="AY328" s="186"/>
      <c r="AZ328" s="186"/>
    </row>
    <row r="329" spans="1:52" ht="72" x14ac:dyDescent="0.2">
      <c r="A329" s="215">
        <v>325</v>
      </c>
      <c r="B329" s="216" t="s">
        <v>906</v>
      </c>
      <c r="C329" s="224"/>
      <c r="D329" s="218" t="s">
        <v>237</v>
      </c>
      <c r="E329" s="219">
        <f>VLOOKUP(D329,'[1]000'!$B$19:$C$34,2,0)</f>
        <v>0.2</v>
      </c>
      <c r="F329" s="220"/>
      <c r="G329" s="222" t="s">
        <v>778</v>
      </c>
      <c r="H329" s="221" t="s">
        <v>161</v>
      </c>
      <c r="I329" s="120" t="s">
        <v>750</v>
      </c>
      <c r="J329" s="120" t="s">
        <v>746</v>
      </c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6"/>
      <c r="AN329" s="186"/>
      <c r="AO329" s="186"/>
      <c r="AP329" s="186"/>
      <c r="AQ329" s="186"/>
      <c r="AR329" s="186"/>
      <c r="AS329" s="186"/>
      <c r="AT329" s="186"/>
      <c r="AU329" s="186"/>
      <c r="AV329" s="186"/>
      <c r="AW329" s="186"/>
      <c r="AX329" s="186"/>
      <c r="AY329" s="186"/>
      <c r="AZ329" s="186"/>
    </row>
    <row r="330" spans="1:52" ht="72" x14ac:dyDescent="0.2">
      <c r="A330" s="215">
        <v>326</v>
      </c>
      <c r="B330" s="216" t="s">
        <v>907</v>
      </c>
      <c r="C330" s="224"/>
      <c r="D330" s="218" t="s">
        <v>237</v>
      </c>
      <c r="E330" s="219">
        <f>VLOOKUP(D330,'[1]000'!$B$19:$C$34,2,0)</f>
        <v>0.2</v>
      </c>
      <c r="F330" s="220"/>
      <c r="G330" s="222" t="s">
        <v>778</v>
      </c>
      <c r="H330" s="221" t="s">
        <v>161</v>
      </c>
      <c r="I330" s="120" t="s">
        <v>774</v>
      </c>
      <c r="J330" s="120" t="s">
        <v>746</v>
      </c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6"/>
      <c r="AT330" s="186"/>
      <c r="AU330" s="186"/>
      <c r="AV330" s="186"/>
      <c r="AW330" s="186"/>
      <c r="AX330" s="186"/>
      <c r="AY330" s="186"/>
      <c r="AZ330" s="186"/>
    </row>
    <row r="331" spans="1:52" ht="72" x14ac:dyDescent="0.2">
      <c r="A331" s="215">
        <v>327</v>
      </c>
      <c r="B331" s="216" t="s">
        <v>908</v>
      </c>
      <c r="C331" s="224"/>
      <c r="D331" s="218" t="s">
        <v>237</v>
      </c>
      <c r="E331" s="219">
        <f>VLOOKUP(D331,'[1]000'!$B$19:$C$34,2,0)</f>
        <v>0.2</v>
      </c>
      <c r="F331" s="220"/>
      <c r="G331" s="222" t="s">
        <v>778</v>
      </c>
      <c r="H331" s="221" t="s">
        <v>161</v>
      </c>
      <c r="I331" s="120" t="s">
        <v>750</v>
      </c>
      <c r="J331" s="120" t="s">
        <v>746</v>
      </c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6"/>
      <c r="AT331" s="186"/>
      <c r="AU331" s="186"/>
      <c r="AV331" s="186"/>
      <c r="AW331" s="186"/>
      <c r="AX331" s="186"/>
      <c r="AY331" s="186"/>
      <c r="AZ331" s="186"/>
    </row>
    <row r="332" spans="1:52" ht="72" x14ac:dyDescent="0.2">
      <c r="A332" s="215">
        <v>328</v>
      </c>
      <c r="B332" s="216" t="s">
        <v>909</v>
      </c>
      <c r="C332" s="224"/>
      <c r="D332" s="218" t="s">
        <v>237</v>
      </c>
      <c r="E332" s="219">
        <f>VLOOKUP(D332,'[1]000'!$B$19:$C$34,2,0)</f>
        <v>0.2</v>
      </c>
      <c r="F332" s="220"/>
      <c r="G332" s="222" t="s">
        <v>778</v>
      </c>
      <c r="H332" s="221" t="s">
        <v>161</v>
      </c>
      <c r="I332" s="120" t="s">
        <v>750</v>
      </c>
      <c r="J332" s="120" t="s">
        <v>746</v>
      </c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</row>
    <row r="333" spans="1:52" ht="72" x14ac:dyDescent="0.2">
      <c r="A333" s="215">
        <v>329</v>
      </c>
      <c r="B333" s="216" t="s">
        <v>910</v>
      </c>
      <c r="C333" s="224"/>
      <c r="D333" s="218" t="s">
        <v>237</v>
      </c>
      <c r="E333" s="219">
        <f>VLOOKUP(D333,'[1]000'!$B$19:$C$34,2,0)</f>
        <v>0.2</v>
      </c>
      <c r="F333" s="220"/>
      <c r="G333" s="222" t="s">
        <v>778</v>
      </c>
      <c r="H333" s="221" t="s">
        <v>161</v>
      </c>
      <c r="I333" s="120" t="s">
        <v>750</v>
      </c>
      <c r="J333" s="120" t="s">
        <v>746</v>
      </c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6"/>
      <c r="AT333" s="186"/>
      <c r="AU333" s="186"/>
      <c r="AV333" s="186"/>
      <c r="AW333" s="186"/>
      <c r="AX333" s="186"/>
      <c r="AY333" s="186"/>
      <c r="AZ333" s="186"/>
    </row>
    <row r="334" spans="1:52" ht="72" x14ac:dyDescent="0.2">
      <c r="A334" s="215">
        <v>330</v>
      </c>
      <c r="B334" s="216" t="s">
        <v>911</v>
      </c>
      <c r="C334" s="224"/>
      <c r="D334" s="218" t="s">
        <v>237</v>
      </c>
      <c r="E334" s="219">
        <f>VLOOKUP(D334,'[1]000'!$B$19:$C$34,2,0)</f>
        <v>0.2</v>
      </c>
      <c r="F334" s="220"/>
      <c r="G334" s="222" t="s">
        <v>778</v>
      </c>
      <c r="H334" s="221" t="s">
        <v>161</v>
      </c>
      <c r="I334" s="120" t="s">
        <v>757</v>
      </c>
      <c r="J334" s="120" t="s">
        <v>746</v>
      </c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</row>
    <row r="335" spans="1:52" ht="72" x14ac:dyDescent="0.2">
      <c r="A335" s="215">
        <v>331</v>
      </c>
      <c r="B335" s="216" t="s">
        <v>912</v>
      </c>
      <c r="C335" s="224"/>
      <c r="D335" s="218" t="s">
        <v>237</v>
      </c>
      <c r="E335" s="219">
        <f>VLOOKUP(D335,'[1]000'!$B$19:$C$34,2,0)</f>
        <v>0.2</v>
      </c>
      <c r="F335" s="220"/>
      <c r="G335" s="222" t="s">
        <v>778</v>
      </c>
      <c r="H335" s="221" t="s">
        <v>161</v>
      </c>
      <c r="I335" s="120" t="s">
        <v>757</v>
      </c>
      <c r="J335" s="120" t="s">
        <v>746</v>
      </c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6"/>
      <c r="AT335" s="186"/>
      <c r="AU335" s="186"/>
      <c r="AV335" s="186"/>
      <c r="AW335" s="186"/>
      <c r="AX335" s="186"/>
      <c r="AY335" s="186"/>
      <c r="AZ335" s="186"/>
    </row>
    <row r="336" spans="1:52" ht="72" x14ac:dyDescent="0.2">
      <c r="A336" s="215">
        <v>332</v>
      </c>
      <c r="B336" s="216" t="s">
        <v>913</v>
      </c>
      <c r="C336" s="224"/>
      <c r="D336" s="218" t="s">
        <v>237</v>
      </c>
      <c r="E336" s="219">
        <f>VLOOKUP(D336,'[1]000'!$B$19:$C$34,2,0)</f>
        <v>0.2</v>
      </c>
      <c r="F336" s="220"/>
      <c r="G336" s="222" t="s">
        <v>778</v>
      </c>
      <c r="H336" s="221" t="s">
        <v>161</v>
      </c>
      <c r="I336" s="120" t="s">
        <v>757</v>
      </c>
      <c r="J336" s="120" t="s">
        <v>746</v>
      </c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</row>
    <row r="337" spans="1:52" ht="72" x14ac:dyDescent="0.2">
      <c r="A337" s="215">
        <v>333</v>
      </c>
      <c r="B337" s="216" t="s">
        <v>914</v>
      </c>
      <c r="C337" s="224"/>
      <c r="D337" s="218" t="s">
        <v>237</v>
      </c>
      <c r="E337" s="219">
        <f>VLOOKUP(D337,'[1]000'!$B$19:$C$34,2,0)</f>
        <v>0.2</v>
      </c>
      <c r="F337" s="220"/>
      <c r="G337" s="222" t="s">
        <v>778</v>
      </c>
      <c r="H337" s="221" t="s">
        <v>161</v>
      </c>
      <c r="I337" s="120" t="s">
        <v>757</v>
      </c>
      <c r="J337" s="120" t="s">
        <v>746</v>
      </c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6"/>
      <c r="AT337" s="186"/>
      <c r="AU337" s="186"/>
      <c r="AV337" s="186"/>
      <c r="AW337" s="186"/>
      <c r="AX337" s="186"/>
      <c r="AY337" s="186"/>
      <c r="AZ337" s="186"/>
    </row>
    <row r="338" spans="1:52" ht="72" x14ac:dyDescent="0.2">
      <c r="A338" s="215">
        <v>334</v>
      </c>
      <c r="B338" s="216" t="s">
        <v>915</v>
      </c>
      <c r="C338" s="224"/>
      <c r="D338" s="218" t="s">
        <v>237</v>
      </c>
      <c r="E338" s="219">
        <f>VLOOKUP(D338,'[1]000'!$B$19:$C$34,2,0)</f>
        <v>0.2</v>
      </c>
      <c r="F338" s="220"/>
      <c r="G338" s="222" t="s">
        <v>778</v>
      </c>
      <c r="H338" s="221" t="s">
        <v>161</v>
      </c>
      <c r="I338" s="120" t="s">
        <v>757</v>
      </c>
      <c r="J338" s="120" t="s">
        <v>746</v>
      </c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</row>
    <row r="339" spans="1:52" ht="72" x14ac:dyDescent="0.2">
      <c r="A339" s="215">
        <v>335</v>
      </c>
      <c r="B339" s="216" t="s">
        <v>916</v>
      </c>
      <c r="C339" s="224"/>
      <c r="D339" s="218" t="s">
        <v>159</v>
      </c>
      <c r="E339" s="219">
        <f>VLOOKUP(D339,'[1]000'!$B$19:$C$34,2,0)</f>
        <v>0.4</v>
      </c>
      <c r="F339" s="220"/>
      <c r="G339" s="222" t="s">
        <v>778</v>
      </c>
      <c r="H339" s="221" t="s">
        <v>161</v>
      </c>
      <c r="I339" s="120" t="s">
        <v>917</v>
      </c>
      <c r="J339" s="120" t="s">
        <v>746</v>
      </c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86"/>
      <c r="AT339" s="186"/>
      <c r="AU339" s="186"/>
      <c r="AV339" s="186"/>
      <c r="AW339" s="186"/>
      <c r="AX339" s="186"/>
      <c r="AY339" s="186"/>
      <c r="AZ339" s="186"/>
    </row>
    <row r="340" spans="1:52" ht="72" x14ac:dyDescent="0.2">
      <c r="A340" s="215">
        <v>336</v>
      </c>
      <c r="B340" s="216" t="s">
        <v>918</v>
      </c>
      <c r="C340" s="224"/>
      <c r="D340" s="218" t="s">
        <v>159</v>
      </c>
      <c r="E340" s="219">
        <f>VLOOKUP(D340,'[1]000'!$B$19:$C$34,2,0)</f>
        <v>0.4</v>
      </c>
      <c r="F340" s="220"/>
      <c r="G340" s="222" t="s">
        <v>778</v>
      </c>
      <c r="H340" s="221" t="s">
        <v>161</v>
      </c>
      <c r="I340" s="120" t="s">
        <v>917</v>
      </c>
      <c r="J340" s="120" t="s">
        <v>746</v>
      </c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86"/>
      <c r="AT340" s="186"/>
      <c r="AU340" s="186"/>
      <c r="AV340" s="186"/>
      <c r="AW340" s="186"/>
      <c r="AX340" s="186"/>
      <c r="AY340" s="186"/>
      <c r="AZ340" s="186"/>
    </row>
    <row r="341" spans="1:52" ht="72" x14ac:dyDescent="0.2">
      <c r="A341" s="215">
        <v>337</v>
      </c>
      <c r="B341" s="216" t="s">
        <v>919</v>
      </c>
      <c r="C341" s="224"/>
      <c r="D341" s="218" t="s">
        <v>159</v>
      </c>
      <c r="E341" s="219">
        <f>VLOOKUP(D341,'[1]000'!$B$19:$C$34,2,0)</f>
        <v>0.4</v>
      </c>
      <c r="F341" s="220"/>
      <c r="G341" s="222" t="s">
        <v>778</v>
      </c>
      <c r="H341" s="221" t="s">
        <v>161</v>
      </c>
      <c r="I341" s="120" t="s">
        <v>917</v>
      </c>
      <c r="J341" s="120" t="s">
        <v>746</v>
      </c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6"/>
      <c r="AN341" s="186"/>
      <c r="AO341" s="186"/>
      <c r="AP341" s="186"/>
      <c r="AQ341" s="186"/>
      <c r="AR341" s="186"/>
      <c r="AS341" s="186"/>
      <c r="AT341" s="186"/>
      <c r="AU341" s="186"/>
      <c r="AV341" s="186"/>
      <c r="AW341" s="186"/>
      <c r="AX341" s="186"/>
      <c r="AY341" s="186"/>
      <c r="AZ341" s="186"/>
    </row>
    <row r="342" spans="1:52" ht="72" x14ac:dyDescent="0.2">
      <c r="A342" s="215">
        <v>338</v>
      </c>
      <c r="B342" s="216" t="s">
        <v>920</v>
      </c>
      <c r="C342" s="224"/>
      <c r="D342" s="218" t="s">
        <v>159</v>
      </c>
      <c r="E342" s="219">
        <f>VLOOKUP(D342,'[1]000'!$B$19:$C$34,2,0)</f>
        <v>0.4</v>
      </c>
      <c r="F342" s="220"/>
      <c r="G342" s="222" t="s">
        <v>778</v>
      </c>
      <c r="H342" s="221" t="s">
        <v>161</v>
      </c>
      <c r="I342" s="120" t="s">
        <v>917</v>
      </c>
      <c r="J342" s="120" t="s">
        <v>746</v>
      </c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</row>
    <row r="343" spans="1:52" ht="72" x14ac:dyDescent="0.2">
      <c r="A343" s="215">
        <v>339</v>
      </c>
      <c r="B343" s="216" t="s">
        <v>921</v>
      </c>
      <c r="C343" s="224"/>
      <c r="D343" s="218" t="s">
        <v>159</v>
      </c>
      <c r="E343" s="219">
        <f>VLOOKUP(D343,'[1]000'!$B$19:$C$34,2,0)</f>
        <v>0.4</v>
      </c>
      <c r="F343" s="220"/>
      <c r="G343" s="222" t="s">
        <v>778</v>
      </c>
      <c r="H343" s="221" t="s">
        <v>161</v>
      </c>
      <c r="I343" s="120" t="s">
        <v>917</v>
      </c>
      <c r="J343" s="120" t="s">
        <v>746</v>
      </c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6"/>
      <c r="AT343" s="186"/>
      <c r="AU343" s="186"/>
      <c r="AV343" s="186"/>
      <c r="AW343" s="186"/>
      <c r="AX343" s="186"/>
      <c r="AY343" s="186"/>
      <c r="AZ343" s="186"/>
    </row>
    <row r="344" spans="1:52" ht="72" x14ac:dyDescent="0.2">
      <c r="A344" s="215">
        <v>340</v>
      </c>
      <c r="B344" s="216" t="s">
        <v>922</v>
      </c>
      <c r="C344" s="224"/>
      <c r="D344" s="218" t="s">
        <v>159</v>
      </c>
      <c r="E344" s="219">
        <f>VLOOKUP(D344,'[1]000'!$B$19:$C$34,2,0)</f>
        <v>0.4</v>
      </c>
      <c r="F344" s="220"/>
      <c r="G344" s="222" t="s">
        <v>778</v>
      </c>
      <c r="H344" s="221" t="s">
        <v>161</v>
      </c>
      <c r="I344" s="120" t="s">
        <v>917</v>
      </c>
      <c r="J344" s="120" t="s">
        <v>746</v>
      </c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6"/>
      <c r="AT344" s="186"/>
      <c r="AU344" s="186"/>
      <c r="AV344" s="186"/>
      <c r="AW344" s="186"/>
      <c r="AX344" s="186"/>
      <c r="AY344" s="186"/>
      <c r="AZ344" s="186"/>
    </row>
    <row r="345" spans="1:52" ht="72" x14ac:dyDescent="0.2">
      <c r="A345" s="215">
        <v>341</v>
      </c>
      <c r="B345" s="245" t="s">
        <v>923</v>
      </c>
      <c r="C345" s="246"/>
      <c r="D345" s="218" t="s">
        <v>159</v>
      </c>
      <c r="E345" s="219">
        <f>VLOOKUP(D345,'[1]000'!$B$19:$C$34,2,0)</f>
        <v>0.4</v>
      </c>
      <c r="F345" s="220"/>
      <c r="G345" s="222" t="s">
        <v>778</v>
      </c>
      <c r="H345" s="221" t="s">
        <v>161</v>
      </c>
      <c r="I345" s="120" t="s">
        <v>917</v>
      </c>
      <c r="J345" s="120" t="s">
        <v>746</v>
      </c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</row>
    <row r="346" spans="1:52" ht="72" x14ac:dyDescent="0.2">
      <c r="A346" s="215">
        <v>342</v>
      </c>
      <c r="B346" s="245" t="s">
        <v>924</v>
      </c>
      <c r="C346" s="246"/>
      <c r="D346" s="218" t="s">
        <v>159</v>
      </c>
      <c r="E346" s="219">
        <f>VLOOKUP(D346,'[1]000'!$B$19:$C$34,2,0)</f>
        <v>0.4</v>
      </c>
      <c r="F346" s="220"/>
      <c r="G346" s="222" t="s">
        <v>778</v>
      </c>
      <c r="H346" s="221" t="s">
        <v>161</v>
      </c>
      <c r="I346" s="120" t="s">
        <v>917</v>
      </c>
      <c r="J346" s="120" t="s">
        <v>746</v>
      </c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6"/>
      <c r="AT346" s="186"/>
      <c r="AU346" s="186"/>
      <c r="AV346" s="186"/>
      <c r="AW346" s="186"/>
      <c r="AX346" s="186"/>
      <c r="AY346" s="186"/>
      <c r="AZ346" s="186"/>
    </row>
    <row r="347" spans="1:52" ht="72" x14ac:dyDescent="0.2">
      <c r="A347" s="215">
        <v>343</v>
      </c>
      <c r="B347" s="245" t="s">
        <v>925</v>
      </c>
      <c r="C347" s="246"/>
      <c r="D347" s="218" t="s">
        <v>159</v>
      </c>
      <c r="E347" s="219">
        <f>VLOOKUP(D347,'[1]000'!$B$19:$C$34,2,0)</f>
        <v>0.4</v>
      </c>
      <c r="F347" s="220"/>
      <c r="G347" s="222" t="s">
        <v>778</v>
      </c>
      <c r="H347" s="221" t="s">
        <v>161</v>
      </c>
      <c r="I347" s="120" t="s">
        <v>917</v>
      </c>
      <c r="J347" s="120" t="s">
        <v>746</v>
      </c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6"/>
      <c r="AN347" s="186"/>
      <c r="AO347" s="186"/>
      <c r="AP347" s="186"/>
      <c r="AQ347" s="186"/>
      <c r="AR347" s="186"/>
      <c r="AS347" s="186"/>
      <c r="AT347" s="186"/>
      <c r="AU347" s="186"/>
      <c r="AV347" s="186"/>
      <c r="AW347" s="186"/>
      <c r="AX347" s="186"/>
      <c r="AY347" s="186"/>
      <c r="AZ347" s="186"/>
    </row>
    <row r="348" spans="1:52" ht="72" x14ac:dyDescent="0.2">
      <c r="A348" s="215">
        <v>344</v>
      </c>
      <c r="B348" s="245" t="s">
        <v>926</v>
      </c>
      <c r="C348" s="246"/>
      <c r="D348" s="218" t="s">
        <v>159</v>
      </c>
      <c r="E348" s="219">
        <f>VLOOKUP(D348,'[1]000'!$B$19:$C$34,2,0)</f>
        <v>0.4</v>
      </c>
      <c r="F348" s="220"/>
      <c r="G348" s="222" t="s">
        <v>778</v>
      </c>
      <c r="H348" s="221" t="s">
        <v>161</v>
      </c>
      <c r="I348" s="120" t="s">
        <v>917</v>
      </c>
      <c r="J348" s="120" t="s">
        <v>746</v>
      </c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6"/>
      <c r="AN348" s="186"/>
      <c r="AO348" s="186"/>
      <c r="AP348" s="186"/>
      <c r="AQ348" s="186"/>
      <c r="AR348" s="186"/>
      <c r="AS348" s="186"/>
      <c r="AT348" s="186"/>
      <c r="AU348" s="186"/>
      <c r="AV348" s="186"/>
      <c r="AW348" s="186"/>
      <c r="AX348" s="186"/>
      <c r="AY348" s="186"/>
      <c r="AZ348" s="186"/>
    </row>
    <row r="349" spans="1:52" ht="72" x14ac:dyDescent="0.2">
      <c r="A349" s="215">
        <v>345</v>
      </c>
      <c r="B349" s="245" t="s">
        <v>927</v>
      </c>
      <c r="C349" s="246"/>
      <c r="D349" s="218" t="s">
        <v>159</v>
      </c>
      <c r="E349" s="219">
        <f>VLOOKUP(D349,'[1]000'!$B$19:$C$34,2,0)</f>
        <v>0.4</v>
      </c>
      <c r="F349" s="220"/>
      <c r="G349" s="222" t="s">
        <v>778</v>
      </c>
      <c r="H349" s="221" t="s">
        <v>161</v>
      </c>
      <c r="I349" s="120" t="s">
        <v>917</v>
      </c>
      <c r="J349" s="120" t="s">
        <v>746</v>
      </c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6"/>
      <c r="AN349" s="186"/>
      <c r="AO349" s="186"/>
      <c r="AP349" s="186"/>
      <c r="AQ349" s="186"/>
      <c r="AR349" s="186"/>
      <c r="AS349" s="186"/>
      <c r="AT349" s="186"/>
      <c r="AU349" s="186"/>
      <c r="AV349" s="186"/>
      <c r="AW349" s="186"/>
      <c r="AX349" s="186"/>
      <c r="AY349" s="186"/>
      <c r="AZ349" s="186"/>
    </row>
    <row r="350" spans="1:52" ht="72" x14ac:dyDescent="0.2">
      <c r="A350" s="215">
        <v>346</v>
      </c>
      <c r="B350" s="245" t="s">
        <v>928</v>
      </c>
      <c r="C350" s="246"/>
      <c r="D350" s="218" t="s">
        <v>159</v>
      </c>
      <c r="E350" s="219">
        <f>VLOOKUP(D350,'[1]000'!$B$19:$C$34,2,0)</f>
        <v>0.4</v>
      </c>
      <c r="F350" s="220"/>
      <c r="G350" s="222" t="s">
        <v>778</v>
      </c>
      <c r="H350" s="221" t="s">
        <v>161</v>
      </c>
      <c r="I350" s="120" t="s">
        <v>917</v>
      </c>
      <c r="J350" s="120" t="s">
        <v>746</v>
      </c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6"/>
      <c r="AN350" s="186"/>
      <c r="AO350" s="186"/>
      <c r="AP350" s="186"/>
      <c r="AQ350" s="186"/>
      <c r="AR350" s="186"/>
      <c r="AS350" s="186"/>
      <c r="AT350" s="186"/>
      <c r="AU350" s="186"/>
      <c r="AV350" s="186"/>
      <c r="AW350" s="186"/>
      <c r="AX350" s="186"/>
      <c r="AY350" s="186"/>
      <c r="AZ350" s="186"/>
    </row>
    <row r="351" spans="1:52" ht="72" x14ac:dyDescent="0.2">
      <c r="A351" s="215">
        <v>347</v>
      </c>
      <c r="B351" s="245" t="s">
        <v>929</v>
      </c>
      <c r="C351" s="246"/>
      <c r="D351" s="218" t="s">
        <v>159</v>
      </c>
      <c r="E351" s="219">
        <f>VLOOKUP(D351,'[1]000'!$B$19:$C$34,2,0)</f>
        <v>0.4</v>
      </c>
      <c r="F351" s="220"/>
      <c r="G351" s="222" t="s">
        <v>778</v>
      </c>
      <c r="H351" s="221" t="s">
        <v>161</v>
      </c>
      <c r="I351" s="120" t="s">
        <v>917</v>
      </c>
      <c r="J351" s="120" t="s">
        <v>746</v>
      </c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</row>
    <row r="352" spans="1:52" ht="72" x14ac:dyDescent="0.2">
      <c r="A352" s="215">
        <v>348</v>
      </c>
      <c r="B352" s="245" t="s">
        <v>930</v>
      </c>
      <c r="C352" s="246"/>
      <c r="D352" s="218" t="s">
        <v>159</v>
      </c>
      <c r="E352" s="219">
        <f>VLOOKUP(D352,'[1]000'!$B$19:$C$34,2,0)</f>
        <v>0.4</v>
      </c>
      <c r="F352" s="220"/>
      <c r="G352" s="222" t="s">
        <v>778</v>
      </c>
      <c r="H352" s="221" t="s">
        <v>161</v>
      </c>
      <c r="I352" s="120" t="s">
        <v>917</v>
      </c>
      <c r="J352" s="120" t="s">
        <v>746</v>
      </c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6"/>
      <c r="AN352" s="186"/>
      <c r="AO352" s="186"/>
      <c r="AP352" s="186"/>
      <c r="AQ352" s="186"/>
      <c r="AR352" s="186"/>
      <c r="AS352" s="186"/>
      <c r="AT352" s="186"/>
      <c r="AU352" s="186"/>
      <c r="AV352" s="186"/>
      <c r="AW352" s="186"/>
      <c r="AX352" s="186"/>
      <c r="AY352" s="186"/>
      <c r="AZ352" s="186"/>
    </row>
    <row r="353" spans="1:52" ht="72" x14ac:dyDescent="0.2">
      <c r="A353" s="215">
        <v>349</v>
      </c>
      <c r="B353" s="245" t="s">
        <v>931</v>
      </c>
      <c r="C353" s="246"/>
      <c r="D353" s="218" t="s">
        <v>159</v>
      </c>
      <c r="E353" s="219">
        <f>VLOOKUP(D353,'[1]000'!$B$19:$C$34,2,0)</f>
        <v>0.4</v>
      </c>
      <c r="F353" s="220"/>
      <c r="G353" s="222" t="s">
        <v>778</v>
      </c>
      <c r="H353" s="221" t="s">
        <v>161</v>
      </c>
      <c r="I353" s="120" t="s">
        <v>917</v>
      </c>
      <c r="J353" s="120" t="s">
        <v>746</v>
      </c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</row>
    <row r="354" spans="1:52" ht="72" x14ac:dyDescent="0.2">
      <c r="A354" s="215">
        <v>350</v>
      </c>
      <c r="B354" s="245" t="s">
        <v>932</v>
      </c>
      <c r="C354" s="246"/>
      <c r="D354" s="218" t="s">
        <v>159</v>
      </c>
      <c r="E354" s="219">
        <f>VLOOKUP(D354,'[1]000'!$B$19:$C$34,2,0)</f>
        <v>0.4</v>
      </c>
      <c r="F354" s="220"/>
      <c r="G354" s="222" t="s">
        <v>778</v>
      </c>
      <c r="H354" s="221" t="s">
        <v>161</v>
      </c>
      <c r="I354" s="120" t="s">
        <v>917</v>
      </c>
      <c r="J354" s="120" t="s">
        <v>746</v>
      </c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6"/>
      <c r="AN354" s="186"/>
      <c r="AO354" s="186"/>
      <c r="AP354" s="186"/>
      <c r="AQ354" s="186"/>
      <c r="AR354" s="186"/>
      <c r="AS354" s="186"/>
      <c r="AT354" s="186"/>
      <c r="AU354" s="186"/>
      <c r="AV354" s="186"/>
      <c r="AW354" s="186"/>
      <c r="AX354" s="186"/>
      <c r="AY354" s="186"/>
      <c r="AZ354" s="186"/>
    </row>
    <row r="355" spans="1:52" ht="72" x14ac:dyDescent="0.2">
      <c r="A355" s="215">
        <v>351</v>
      </c>
      <c r="B355" s="245" t="s">
        <v>933</v>
      </c>
      <c r="C355" s="246"/>
      <c r="D355" s="218" t="s">
        <v>159</v>
      </c>
      <c r="E355" s="219">
        <f>VLOOKUP(D355,'[1]000'!$B$19:$C$34,2,0)</f>
        <v>0.4</v>
      </c>
      <c r="F355" s="220"/>
      <c r="G355" s="222" t="s">
        <v>778</v>
      </c>
      <c r="H355" s="221" t="s">
        <v>161</v>
      </c>
      <c r="I355" s="120" t="s">
        <v>917</v>
      </c>
      <c r="J355" s="120" t="s">
        <v>746</v>
      </c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186"/>
      <c r="AR355" s="186"/>
      <c r="AS355" s="186"/>
      <c r="AT355" s="186"/>
      <c r="AU355" s="186"/>
      <c r="AV355" s="186"/>
      <c r="AW355" s="186"/>
      <c r="AX355" s="186"/>
      <c r="AY355" s="186"/>
      <c r="AZ355" s="186"/>
    </row>
    <row r="356" spans="1:52" ht="72" x14ac:dyDescent="0.2">
      <c r="A356" s="215">
        <v>352</v>
      </c>
      <c r="B356" s="245" t="s">
        <v>934</v>
      </c>
      <c r="C356" s="246"/>
      <c r="D356" s="218" t="s">
        <v>159</v>
      </c>
      <c r="E356" s="219">
        <f>VLOOKUP(D356,'[1]000'!$B$19:$C$34,2,0)</f>
        <v>0.4</v>
      </c>
      <c r="F356" s="220"/>
      <c r="G356" s="222" t="s">
        <v>778</v>
      </c>
      <c r="H356" s="221" t="s">
        <v>161</v>
      </c>
      <c r="I356" s="120" t="s">
        <v>917</v>
      </c>
      <c r="J356" s="120" t="s">
        <v>746</v>
      </c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6"/>
      <c r="AT356" s="186"/>
      <c r="AU356" s="186"/>
      <c r="AV356" s="186"/>
      <c r="AW356" s="186"/>
      <c r="AX356" s="186"/>
      <c r="AY356" s="186"/>
      <c r="AZ356" s="186"/>
    </row>
    <row r="357" spans="1:52" ht="72" x14ac:dyDescent="0.2">
      <c r="A357" s="215">
        <v>353</v>
      </c>
      <c r="B357" s="245" t="s">
        <v>935</v>
      </c>
      <c r="C357" s="246"/>
      <c r="D357" s="218" t="s">
        <v>159</v>
      </c>
      <c r="E357" s="219">
        <f>VLOOKUP(D357,'[1]000'!$B$19:$C$34,2,0)</f>
        <v>0.4</v>
      </c>
      <c r="F357" s="220"/>
      <c r="G357" s="222" t="s">
        <v>778</v>
      </c>
      <c r="H357" s="221" t="s">
        <v>161</v>
      </c>
      <c r="I357" s="120" t="s">
        <v>917</v>
      </c>
      <c r="J357" s="120" t="s">
        <v>746</v>
      </c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6"/>
      <c r="AT357" s="186"/>
      <c r="AU357" s="186"/>
      <c r="AV357" s="186"/>
      <c r="AW357" s="186"/>
      <c r="AX357" s="186"/>
      <c r="AY357" s="186"/>
      <c r="AZ357" s="186"/>
    </row>
    <row r="358" spans="1:52" ht="72" x14ac:dyDescent="0.2">
      <c r="A358" s="215">
        <v>354</v>
      </c>
      <c r="B358" s="245" t="s">
        <v>936</v>
      </c>
      <c r="C358" s="246"/>
      <c r="D358" s="218" t="s">
        <v>159</v>
      </c>
      <c r="E358" s="219">
        <f>VLOOKUP(D358,'[1]000'!$B$19:$C$34,2,0)</f>
        <v>0.4</v>
      </c>
      <c r="F358" s="220"/>
      <c r="G358" s="222" t="s">
        <v>778</v>
      </c>
      <c r="H358" s="221" t="s">
        <v>161</v>
      </c>
      <c r="I358" s="120" t="s">
        <v>917</v>
      </c>
      <c r="J358" s="120" t="s">
        <v>746</v>
      </c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</row>
    <row r="359" spans="1:52" ht="48" x14ac:dyDescent="0.2">
      <c r="A359" s="215">
        <v>355</v>
      </c>
      <c r="B359" s="216" t="s">
        <v>937</v>
      </c>
      <c r="C359" s="224"/>
      <c r="D359" s="218" t="s">
        <v>124</v>
      </c>
      <c r="E359" s="219">
        <f>VLOOKUP(D359,'[1]000'!$B$19:$C$34,2,0)</f>
        <v>1</v>
      </c>
      <c r="F359" s="219" t="s">
        <v>938</v>
      </c>
      <c r="G359" s="222" t="s">
        <v>939</v>
      </c>
      <c r="H359" s="221" t="s">
        <v>940</v>
      </c>
      <c r="I359" s="120" t="s">
        <v>941</v>
      </c>
      <c r="J359" s="120" t="s">
        <v>746</v>
      </c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</row>
    <row r="360" spans="1:52" ht="72" x14ac:dyDescent="0.2">
      <c r="A360" s="215">
        <v>356</v>
      </c>
      <c r="B360" s="216" t="s">
        <v>942</v>
      </c>
      <c r="C360" s="224"/>
      <c r="D360" s="218" t="s">
        <v>124</v>
      </c>
      <c r="E360" s="219">
        <f>VLOOKUP(D360,'[1]000'!$B$19:$C$34,2,0)</f>
        <v>1</v>
      </c>
      <c r="F360" s="219" t="s">
        <v>943</v>
      </c>
      <c r="G360" s="222" t="s">
        <v>944</v>
      </c>
      <c r="H360" s="221" t="s">
        <v>171</v>
      </c>
      <c r="I360" s="120" t="s">
        <v>757</v>
      </c>
      <c r="J360" s="120" t="s">
        <v>746</v>
      </c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186"/>
      <c r="AZ360" s="186"/>
    </row>
    <row r="361" spans="1:52" ht="48" x14ac:dyDescent="0.2">
      <c r="A361" s="215">
        <v>357</v>
      </c>
      <c r="B361" s="216" t="s">
        <v>945</v>
      </c>
      <c r="C361" s="224"/>
      <c r="D361" s="218" t="s">
        <v>642</v>
      </c>
      <c r="E361" s="219">
        <f>VLOOKUP(D361,'[1]000'!$B$19:$C$34,2,0)</f>
        <v>1</v>
      </c>
      <c r="F361" s="219"/>
      <c r="G361" s="222" t="s">
        <v>214</v>
      </c>
      <c r="H361" s="221" t="s">
        <v>946</v>
      </c>
      <c r="I361" s="120" t="s">
        <v>842</v>
      </c>
      <c r="J361" s="120" t="s">
        <v>746</v>
      </c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186"/>
      <c r="AH361" s="186"/>
      <c r="AI361" s="186"/>
      <c r="AJ361" s="186"/>
      <c r="AK361" s="186"/>
      <c r="AL361" s="186"/>
      <c r="AM361" s="186"/>
      <c r="AN361" s="186"/>
      <c r="AO361" s="186"/>
      <c r="AP361" s="186"/>
      <c r="AQ361" s="186"/>
      <c r="AR361" s="186"/>
      <c r="AS361" s="186"/>
      <c r="AT361" s="186"/>
      <c r="AU361" s="186"/>
      <c r="AV361" s="186"/>
      <c r="AW361" s="186"/>
      <c r="AX361" s="186"/>
      <c r="AY361" s="186"/>
      <c r="AZ361" s="186"/>
    </row>
    <row r="362" spans="1:52" ht="48" x14ac:dyDescent="0.2">
      <c r="A362" s="215">
        <v>358</v>
      </c>
      <c r="B362" s="216" t="s">
        <v>947</v>
      </c>
      <c r="C362" s="224"/>
      <c r="D362" s="218" t="s">
        <v>136</v>
      </c>
      <c r="E362" s="219">
        <f>VLOOKUP(D362,'[1]000'!$B$19:$C$34,2,0)</f>
        <v>0.6</v>
      </c>
      <c r="F362" s="220"/>
      <c r="G362" s="222" t="s">
        <v>948</v>
      </c>
      <c r="H362" s="223" t="s">
        <v>729</v>
      </c>
      <c r="I362" s="218" t="s">
        <v>949</v>
      </c>
      <c r="J362" s="120" t="s">
        <v>746</v>
      </c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186"/>
      <c r="AH362" s="186"/>
      <c r="AI362" s="186"/>
      <c r="AJ362" s="186"/>
      <c r="AK362" s="186"/>
      <c r="AL362" s="186"/>
      <c r="AM362" s="186"/>
      <c r="AN362" s="186"/>
      <c r="AO362" s="186"/>
      <c r="AP362" s="186"/>
      <c r="AQ362" s="186"/>
      <c r="AR362" s="186"/>
      <c r="AS362" s="186"/>
      <c r="AT362" s="186"/>
      <c r="AU362" s="186"/>
      <c r="AV362" s="186"/>
      <c r="AW362" s="186"/>
      <c r="AX362" s="186"/>
      <c r="AY362" s="186"/>
      <c r="AZ362" s="186"/>
    </row>
    <row r="363" spans="1:52" ht="48" x14ac:dyDescent="0.2">
      <c r="A363" s="215">
        <v>359</v>
      </c>
      <c r="B363" s="216" t="s">
        <v>937</v>
      </c>
      <c r="C363" s="224"/>
      <c r="D363" s="218" t="s">
        <v>124</v>
      </c>
      <c r="E363" s="219">
        <f>VLOOKUP(D363,'[1]000'!$B$19:$C$34,2,0)</f>
        <v>1</v>
      </c>
      <c r="F363" s="220" t="s">
        <v>182</v>
      </c>
      <c r="G363" s="222" t="s">
        <v>950</v>
      </c>
      <c r="H363" s="223" t="s">
        <v>283</v>
      </c>
      <c r="I363" s="218" t="s">
        <v>951</v>
      </c>
      <c r="J363" s="218" t="s">
        <v>746</v>
      </c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  <c r="AF363" s="186"/>
      <c r="AG363" s="186"/>
      <c r="AH363" s="186"/>
      <c r="AI363" s="186"/>
      <c r="AJ363" s="186"/>
      <c r="AK363" s="186"/>
      <c r="AL363" s="186"/>
      <c r="AM363" s="186"/>
      <c r="AN363" s="186"/>
      <c r="AO363" s="186"/>
      <c r="AP363" s="186"/>
      <c r="AQ363" s="186"/>
      <c r="AR363" s="186"/>
      <c r="AS363" s="186"/>
      <c r="AT363" s="186"/>
      <c r="AU363" s="186"/>
      <c r="AV363" s="186"/>
      <c r="AW363" s="186"/>
      <c r="AX363" s="186"/>
      <c r="AY363" s="186"/>
      <c r="AZ363" s="186"/>
    </row>
    <row r="364" spans="1:52" ht="48" x14ac:dyDescent="0.2">
      <c r="A364" s="215">
        <v>360</v>
      </c>
      <c r="B364" s="216" t="s">
        <v>952</v>
      </c>
      <c r="C364" s="224"/>
      <c r="D364" s="218" t="s">
        <v>124</v>
      </c>
      <c r="E364" s="219">
        <f>VLOOKUP(D364,'[1]000'!$B$19:$C$34,2,0)</f>
        <v>1</v>
      </c>
      <c r="F364" s="220" t="s">
        <v>270</v>
      </c>
      <c r="G364" s="222" t="s">
        <v>953</v>
      </c>
      <c r="H364" s="223" t="s">
        <v>304</v>
      </c>
      <c r="I364" s="218" t="s">
        <v>954</v>
      </c>
      <c r="J364" s="218" t="s">
        <v>746</v>
      </c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  <c r="AE364" s="186"/>
      <c r="AF364" s="186"/>
      <c r="AG364" s="186"/>
      <c r="AH364" s="186"/>
      <c r="AI364" s="186"/>
      <c r="AJ364" s="186"/>
      <c r="AK364" s="186"/>
      <c r="AL364" s="186"/>
      <c r="AM364" s="186"/>
      <c r="AN364" s="186"/>
      <c r="AO364" s="186"/>
      <c r="AP364" s="186"/>
      <c r="AQ364" s="186"/>
      <c r="AR364" s="186"/>
      <c r="AS364" s="186"/>
      <c r="AT364" s="186"/>
      <c r="AU364" s="186"/>
      <c r="AV364" s="186"/>
      <c r="AW364" s="186"/>
      <c r="AX364" s="186"/>
      <c r="AY364" s="186"/>
      <c r="AZ364" s="186"/>
    </row>
    <row r="365" spans="1:52" ht="96" x14ac:dyDescent="0.2">
      <c r="A365" s="215">
        <v>361</v>
      </c>
      <c r="B365" s="216" t="s">
        <v>955</v>
      </c>
      <c r="C365" s="224"/>
      <c r="D365" s="218" t="s">
        <v>136</v>
      </c>
      <c r="E365" s="219">
        <f>VLOOKUP(D365,'[1]000'!$B$19:$C$34,2,0)</f>
        <v>0.6</v>
      </c>
      <c r="F365" s="220"/>
      <c r="G365" s="222" t="s">
        <v>956</v>
      </c>
      <c r="H365" s="223" t="s">
        <v>210</v>
      </c>
      <c r="I365" s="218" t="s">
        <v>957</v>
      </c>
      <c r="J365" s="120" t="s">
        <v>746</v>
      </c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186"/>
      <c r="AH365" s="186"/>
      <c r="AI365" s="186"/>
      <c r="AJ365" s="186"/>
      <c r="AK365" s="186"/>
      <c r="AL365" s="186"/>
      <c r="AM365" s="186"/>
      <c r="AN365" s="186"/>
      <c r="AO365" s="186"/>
      <c r="AP365" s="186"/>
      <c r="AQ365" s="186"/>
      <c r="AR365" s="186"/>
      <c r="AS365" s="186"/>
      <c r="AT365" s="186"/>
      <c r="AU365" s="186"/>
      <c r="AV365" s="186"/>
      <c r="AW365" s="186"/>
      <c r="AX365" s="186"/>
      <c r="AY365" s="186"/>
      <c r="AZ365" s="186"/>
    </row>
    <row r="366" spans="1:52" ht="48" x14ac:dyDescent="0.2">
      <c r="A366" s="215">
        <v>362</v>
      </c>
      <c r="B366" s="216" t="s">
        <v>958</v>
      </c>
      <c r="C366" s="224"/>
      <c r="D366" s="218" t="s">
        <v>124</v>
      </c>
      <c r="E366" s="219">
        <f>VLOOKUP(D366,'[1]000'!$B$19:$C$34,2,0)</f>
        <v>1</v>
      </c>
      <c r="F366" s="220" t="s">
        <v>125</v>
      </c>
      <c r="G366" s="222" t="s">
        <v>959</v>
      </c>
      <c r="H366" s="223" t="s">
        <v>132</v>
      </c>
      <c r="I366" s="218" t="s">
        <v>960</v>
      </c>
      <c r="J366" s="218" t="s">
        <v>746</v>
      </c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  <c r="AG366" s="186"/>
      <c r="AH366" s="186"/>
      <c r="AI366" s="186"/>
      <c r="AJ366" s="186"/>
      <c r="AK366" s="186"/>
      <c r="AL366" s="186"/>
      <c r="AM366" s="186"/>
      <c r="AN366" s="186"/>
      <c r="AO366" s="186"/>
      <c r="AP366" s="186"/>
      <c r="AQ366" s="186"/>
      <c r="AR366" s="186"/>
      <c r="AS366" s="186"/>
      <c r="AT366" s="186"/>
      <c r="AU366" s="186"/>
      <c r="AV366" s="186"/>
      <c r="AW366" s="186"/>
      <c r="AX366" s="186"/>
      <c r="AY366" s="186"/>
      <c r="AZ366" s="186"/>
    </row>
    <row r="367" spans="1:52" ht="96" x14ac:dyDescent="0.2">
      <c r="A367" s="215">
        <v>363</v>
      </c>
      <c r="B367" s="216" t="s">
        <v>961</v>
      </c>
      <c r="C367" s="217"/>
      <c r="D367" s="218" t="s">
        <v>124</v>
      </c>
      <c r="E367" s="219">
        <f>VLOOKUP(D367,'[1]000'!$B$19:$C$34,2,0)</f>
        <v>1</v>
      </c>
      <c r="F367" s="220" t="s">
        <v>125</v>
      </c>
      <c r="G367" s="222" t="s">
        <v>962</v>
      </c>
      <c r="H367" s="223" t="s">
        <v>272</v>
      </c>
      <c r="I367" s="218" t="s">
        <v>963</v>
      </c>
      <c r="J367" s="218" t="s">
        <v>746</v>
      </c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186"/>
      <c r="AH367" s="186"/>
      <c r="AI367" s="186"/>
      <c r="AJ367" s="186"/>
      <c r="AK367" s="186"/>
      <c r="AL367" s="186"/>
      <c r="AM367" s="186"/>
      <c r="AN367" s="186"/>
      <c r="AO367" s="186"/>
      <c r="AP367" s="186"/>
      <c r="AQ367" s="186"/>
      <c r="AR367" s="186"/>
      <c r="AS367" s="186"/>
      <c r="AT367" s="186"/>
      <c r="AU367" s="186"/>
      <c r="AV367" s="186"/>
      <c r="AW367" s="186"/>
      <c r="AX367" s="186"/>
      <c r="AY367" s="186"/>
      <c r="AZ367" s="186"/>
    </row>
    <row r="368" spans="1:52" ht="48" x14ac:dyDescent="0.2">
      <c r="A368" s="215">
        <v>364</v>
      </c>
      <c r="B368" s="216" t="s">
        <v>964</v>
      </c>
      <c r="C368" s="217"/>
      <c r="D368" s="218" t="s">
        <v>124</v>
      </c>
      <c r="E368" s="219">
        <f>VLOOKUP(D368,'[1]000'!$B$19:$C$34,2,0)</f>
        <v>1</v>
      </c>
      <c r="F368" s="219" t="s">
        <v>182</v>
      </c>
      <c r="G368" s="222" t="s">
        <v>965</v>
      </c>
      <c r="H368" s="223" t="s">
        <v>149</v>
      </c>
      <c r="I368" s="120" t="s">
        <v>966</v>
      </c>
      <c r="J368" s="120" t="s">
        <v>523</v>
      </c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6"/>
      <c r="AH368" s="186"/>
      <c r="AI368" s="186"/>
      <c r="AJ368" s="186"/>
      <c r="AK368" s="186"/>
      <c r="AL368" s="186"/>
      <c r="AM368" s="186"/>
      <c r="AN368" s="186"/>
      <c r="AO368" s="186"/>
      <c r="AP368" s="186"/>
      <c r="AQ368" s="186"/>
      <c r="AR368" s="186"/>
      <c r="AS368" s="186"/>
      <c r="AT368" s="186"/>
      <c r="AU368" s="186"/>
      <c r="AV368" s="186"/>
      <c r="AW368" s="186"/>
      <c r="AX368" s="186"/>
      <c r="AY368" s="186"/>
      <c r="AZ368" s="186"/>
    </row>
    <row r="369" spans="1:52" ht="48" x14ac:dyDescent="0.2">
      <c r="A369" s="215">
        <v>365</v>
      </c>
      <c r="B369" s="216" t="s">
        <v>967</v>
      </c>
      <c r="C369" s="224"/>
      <c r="D369" s="218" t="s">
        <v>124</v>
      </c>
      <c r="E369" s="219">
        <f>VLOOKUP(D369,'[1]000'!$B$19:$C$34,2,0)</f>
        <v>1</v>
      </c>
      <c r="F369" s="219" t="s">
        <v>270</v>
      </c>
      <c r="G369" s="222" t="s">
        <v>968</v>
      </c>
      <c r="H369" s="223" t="s">
        <v>171</v>
      </c>
      <c r="I369" s="120" t="s">
        <v>969</v>
      </c>
      <c r="J369" s="120" t="s">
        <v>523</v>
      </c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6"/>
      <c r="AS369" s="186"/>
      <c r="AT369" s="186"/>
      <c r="AU369" s="186"/>
      <c r="AV369" s="186"/>
      <c r="AW369" s="186"/>
      <c r="AX369" s="186"/>
      <c r="AY369" s="186"/>
      <c r="AZ369" s="186"/>
    </row>
    <row r="370" spans="1:52" ht="48" x14ac:dyDescent="0.2">
      <c r="A370" s="215">
        <v>366</v>
      </c>
      <c r="B370" s="216" t="s">
        <v>970</v>
      </c>
      <c r="C370" s="224"/>
      <c r="D370" s="218" t="s">
        <v>124</v>
      </c>
      <c r="E370" s="219">
        <f>VLOOKUP(D370,'[1]000'!$B$19:$C$34,2,0)</f>
        <v>1</v>
      </c>
      <c r="F370" s="219" t="s">
        <v>270</v>
      </c>
      <c r="G370" s="222" t="s">
        <v>968</v>
      </c>
      <c r="H370" s="223" t="s">
        <v>171</v>
      </c>
      <c r="I370" s="120" t="s">
        <v>969</v>
      </c>
      <c r="J370" s="120" t="s">
        <v>523</v>
      </c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186"/>
      <c r="AT370" s="186"/>
      <c r="AU370" s="186"/>
      <c r="AV370" s="186"/>
      <c r="AW370" s="186"/>
      <c r="AX370" s="186"/>
      <c r="AY370" s="186"/>
      <c r="AZ370" s="186"/>
    </row>
    <row r="371" spans="1:52" ht="48" x14ac:dyDescent="0.2">
      <c r="A371" s="215">
        <v>367</v>
      </c>
      <c r="B371" s="216" t="s">
        <v>971</v>
      </c>
      <c r="C371" s="217"/>
      <c r="D371" s="218" t="s">
        <v>136</v>
      </c>
      <c r="E371" s="219">
        <f>VLOOKUP(D371,'[1]000'!$B$19:$C$34,2,0)</f>
        <v>0.6</v>
      </c>
      <c r="F371" s="219"/>
      <c r="G371" s="222" t="s">
        <v>972</v>
      </c>
      <c r="H371" s="223" t="s">
        <v>138</v>
      </c>
      <c r="I371" s="218" t="s">
        <v>973</v>
      </c>
      <c r="J371" s="120" t="s">
        <v>523</v>
      </c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186"/>
      <c r="AT371" s="186"/>
      <c r="AU371" s="186"/>
      <c r="AV371" s="186"/>
      <c r="AW371" s="186"/>
      <c r="AX371" s="186"/>
      <c r="AY371" s="186"/>
      <c r="AZ371" s="186"/>
    </row>
    <row r="372" spans="1:52" ht="48" x14ac:dyDescent="0.2">
      <c r="A372" s="215">
        <v>368</v>
      </c>
      <c r="B372" s="216" t="s">
        <v>974</v>
      </c>
      <c r="C372" s="224"/>
      <c r="D372" s="218" t="s">
        <v>136</v>
      </c>
      <c r="E372" s="219">
        <f>VLOOKUP(D372,'[1]000'!$B$19:$C$34,2,0)</f>
        <v>0.6</v>
      </c>
      <c r="F372" s="219"/>
      <c r="G372" s="222" t="s">
        <v>975</v>
      </c>
      <c r="H372" s="223" t="s">
        <v>372</v>
      </c>
      <c r="I372" s="218" t="s">
        <v>976</v>
      </c>
      <c r="J372" s="120" t="s">
        <v>523</v>
      </c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6"/>
      <c r="AS372" s="186"/>
      <c r="AT372" s="186"/>
      <c r="AU372" s="186"/>
      <c r="AV372" s="186"/>
      <c r="AW372" s="186"/>
      <c r="AX372" s="186"/>
      <c r="AY372" s="186"/>
      <c r="AZ372" s="186"/>
    </row>
    <row r="373" spans="1:52" ht="120" x14ac:dyDescent="0.2">
      <c r="A373" s="215">
        <v>369</v>
      </c>
      <c r="B373" s="216" t="s">
        <v>977</v>
      </c>
      <c r="C373" s="224"/>
      <c r="D373" s="218" t="s">
        <v>136</v>
      </c>
      <c r="E373" s="219">
        <f>VLOOKUP(D373,'[1]000'!$B$19:$C$34,2,0)</f>
        <v>0.6</v>
      </c>
      <c r="F373" s="219"/>
      <c r="G373" s="222" t="s">
        <v>978</v>
      </c>
      <c r="H373" s="223" t="s">
        <v>979</v>
      </c>
      <c r="I373" s="218" t="s">
        <v>980</v>
      </c>
      <c r="J373" s="120" t="s">
        <v>523</v>
      </c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6"/>
      <c r="AS373" s="186"/>
      <c r="AT373" s="186"/>
      <c r="AU373" s="186"/>
      <c r="AV373" s="186"/>
      <c r="AW373" s="186"/>
      <c r="AX373" s="186"/>
      <c r="AY373" s="186"/>
      <c r="AZ373" s="186"/>
    </row>
    <row r="374" spans="1:52" ht="72" x14ac:dyDescent="0.2">
      <c r="A374" s="215">
        <v>370</v>
      </c>
      <c r="B374" s="216" t="s">
        <v>981</v>
      </c>
      <c r="C374" s="224"/>
      <c r="D374" s="218" t="s">
        <v>237</v>
      </c>
      <c r="E374" s="219">
        <f>VLOOKUP(D374,'[1]000'!$B$19:$C$34,2,0)</f>
        <v>0.2</v>
      </c>
      <c r="F374" s="219"/>
      <c r="G374" s="222" t="s">
        <v>982</v>
      </c>
      <c r="H374" s="223" t="s">
        <v>983</v>
      </c>
      <c r="I374" s="120" t="s">
        <v>984</v>
      </c>
      <c r="J374" s="120" t="s">
        <v>523</v>
      </c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186"/>
      <c r="AT374" s="186"/>
      <c r="AU374" s="186"/>
      <c r="AV374" s="186"/>
      <c r="AW374" s="186"/>
      <c r="AX374" s="186"/>
      <c r="AY374" s="186"/>
      <c r="AZ374" s="186"/>
    </row>
    <row r="375" spans="1:52" ht="72" x14ac:dyDescent="0.2">
      <c r="A375" s="215">
        <v>371</v>
      </c>
      <c r="B375" s="216" t="s">
        <v>985</v>
      </c>
      <c r="C375" s="224"/>
      <c r="D375" s="218" t="s">
        <v>237</v>
      </c>
      <c r="E375" s="219">
        <f>VLOOKUP(D375,'[1]000'!$B$19:$C$34,2,0)</f>
        <v>0.2</v>
      </c>
      <c r="F375" s="219"/>
      <c r="G375" s="218" t="s">
        <v>218</v>
      </c>
      <c r="H375" s="221" t="s">
        <v>219</v>
      </c>
      <c r="I375" s="218" t="s">
        <v>986</v>
      </c>
      <c r="J375" s="218" t="s">
        <v>523</v>
      </c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186"/>
      <c r="AT375" s="186"/>
      <c r="AU375" s="186"/>
      <c r="AV375" s="186"/>
      <c r="AW375" s="186"/>
      <c r="AX375" s="186"/>
      <c r="AY375" s="186"/>
      <c r="AZ375" s="186"/>
    </row>
    <row r="376" spans="1:52" ht="72" x14ac:dyDescent="0.2">
      <c r="A376" s="215">
        <v>372</v>
      </c>
      <c r="B376" s="216" t="s">
        <v>987</v>
      </c>
      <c r="C376" s="224"/>
      <c r="D376" s="218" t="s">
        <v>237</v>
      </c>
      <c r="E376" s="219">
        <f>VLOOKUP(D376,'[1]000'!$B$19:$C$34,2,0)</f>
        <v>0.2</v>
      </c>
      <c r="F376" s="219"/>
      <c r="G376" s="218" t="s">
        <v>218</v>
      </c>
      <c r="H376" s="221" t="s">
        <v>219</v>
      </c>
      <c r="I376" s="218" t="s">
        <v>988</v>
      </c>
      <c r="J376" s="218" t="s">
        <v>523</v>
      </c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6"/>
      <c r="AS376" s="186"/>
      <c r="AT376" s="186"/>
      <c r="AU376" s="186"/>
      <c r="AV376" s="186"/>
      <c r="AW376" s="186"/>
      <c r="AX376" s="186"/>
      <c r="AY376" s="186"/>
      <c r="AZ376" s="186"/>
    </row>
    <row r="377" spans="1:52" ht="72" x14ac:dyDescent="0.2">
      <c r="A377" s="215">
        <v>373</v>
      </c>
      <c r="B377" s="216" t="s">
        <v>989</v>
      </c>
      <c r="C377" s="224"/>
      <c r="D377" s="218" t="s">
        <v>237</v>
      </c>
      <c r="E377" s="219">
        <f>VLOOKUP(D377,'[1]000'!$B$19:$C$34,2,0)</f>
        <v>0.2</v>
      </c>
      <c r="F377" s="219"/>
      <c r="G377" s="218" t="s">
        <v>218</v>
      </c>
      <c r="H377" s="221" t="s">
        <v>219</v>
      </c>
      <c r="I377" s="218" t="s">
        <v>988</v>
      </c>
      <c r="J377" s="218" t="s">
        <v>523</v>
      </c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  <c r="AG377" s="186"/>
      <c r="AH377" s="186"/>
      <c r="AI377" s="186"/>
      <c r="AJ377" s="186"/>
      <c r="AK377" s="186"/>
      <c r="AL377" s="186"/>
      <c r="AM377" s="186"/>
      <c r="AN377" s="186"/>
      <c r="AO377" s="186"/>
      <c r="AP377" s="186"/>
      <c r="AQ377" s="186"/>
      <c r="AR377" s="186"/>
      <c r="AS377" s="186"/>
      <c r="AT377" s="186"/>
      <c r="AU377" s="186"/>
      <c r="AV377" s="186"/>
      <c r="AW377" s="186"/>
      <c r="AX377" s="186"/>
      <c r="AY377" s="186"/>
      <c r="AZ377" s="186"/>
    </row>
    <row r="378" spans="1:52" ht="72" x14ac:dyDescent="0.2">
      <c r="A378" s="215">
        <v>374</v>
      </c>
      <c r="B378" s="216" t="s">
        <v>990</v>
      </c>
      <c r="C378" s="224"/>
      <c r="D378" s="218" t="s">
        <v>237</v>
      </c>
      <c r="E378" s="219">
        <f>VLOOKUP(D378,'[1]000'!$B$19:$C$34,2,0)</f>
        <v>0.2</v>
      </c>
      <c r="F378" s="219"/>
      <c r="G378" s="218" t="s">
        <v>218</v>
      </c>
      <c r="H378" s="221" t="s">
        <v>219</v>
      </c>
      <c r="I378" s="218" t="s">
        <v>988</v>
      </c>
      <c r="J378" s="218" t="s">
        <v>523</v>
      </c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  <c r="AG378" s="186"/>
      <c r="AH378" s="186"/>
      <c r="AI378" s="186"/>
      <c r="AJ378" s="186"/>
      <c r="AK378" s="186"/>
      <c r="AL378" s="186"/>
      <c r="AM378" s="186"/>
      <c r="AN378" s="186"/>
      <c r="AO378" s="186"/>
      <c r="AP378" s="186"/>
      <c r="AQ378" s="186"/>
      <c r="AR378" s="186"/>
      <c r="AS378" s="186"/>
      <c r="AT378" s="186"/>
      <c r="AU378" s="186"/>
      <c r="AV378" s="186"/>
      <c r="AW378" s="186"/>
      <c r="AX378" s="186"/>
      <c r="AY378" s="186"/>
      <c r="AZ378" s="186"/>
    </row>
    <row r="379" spans="1:52" ht="48" x14ac:dyDescent="0.2">
      <c r="A379" s="215">
        <v>375</v>
      </c>
      <c r="B379" s="216" t="s">
        <v>991</v>
      </c>
      <c r="C379" s="224"/>
      <c r="D379" s="218" t="s">
        <v>136</v>
      </c>
      <c r="E379" s="219">
        <f>VLOOKUP(D379,'[1]000'!$B$19:$C$34,2,0)</f>
        <v>0.6</v>
      </c>
      <c r="F379" s="220"/>
      <c r="G379" s="222" t="s">
        <v>992</v>
      </c>
      <c r="H379" s="221" t="s">
        <v>171</v>
      </c>
      <c r="I379" s="120" t="s">
        <v>993</v>
      </c>
      <c r="J379" s="218" t="s">
        <v>451</v>
      </c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186"/>
      <c r="AT379" s="186"/>
      <c r="AU379" s="186"/>
      <c r="AV379" s="186"/>
      <c r="AW379" s="186"/>
      <c r="AX379" s="186"/>
      <c r="AY379" s="186"/>
      <c r="AZ379" s="186"/>
    </row>
    <row r="380" spans="1:52" ht="48" x14ac:dyDescent="0.2">
      <c r="A380" s="215">
        <v>376</v>
      </c>
      <c r="B380" s="216" t="s">
        <v>994</v>
      </c>
      <c r="C380" s="224"/>
      <c r="D380" s="218" t="s">
        <v>136</v>
      </c>
      <c r="E380" s="219">
        <f>VLOOKUP(D380,'[1]000'!$B$19:$C$34,2,0)</f>
        <v>0.6</v>
      </c>
      <c r="F380" s="220"/>
      <c r="G380" s="222" t="s">
        <v>995</v>
      </c>
      <c r="H380" s="221" t="s">
        <v>171</v>
      </c>
      <c r="I380" s="120" t="s">
        <v>993</v>
      </c>
      <c r="J380" s="218" t="s">
        <v>451</v>
      </c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  <c r="AG380" s="186"/>
      <c r="AH380" s="186"/>
      <c r="AI380" s="186"/>
      <c r="AJ380" s="186"/>
      <c r="AK380" s="186"/>
      <c r="AL380" s="186"/>
      <c r="AM380" s="186"/>
      <c r="AN380" s="186"/>
      <c r="AO380" s="186"/>
      <c r="AP380" s="186"/>
      <c r="AQ380" s="186"/>
      <c r="AR380" s="186"/>
      <c r="AS380" s="186"/>
      <c r="AT380" s="186"/>
      <c r="AU380" s="186"/>
      <c r="AV380" s="186"/>
      <c r="AW380" s="186"/>
      <c r="AX380" s="186"/>
      <c r="AY380" s="186"/>
      <c r="AZ380" s="186"/>
    </row>
    <row r="381" spans="1:52" ht="48" x14ac:dyDescent="0.2">
      <c r="A381" s="215">
        <v>377</v>
      </c>
      <c r="B381" s="216" t="s">
        <v>996</v>
      </c>
      <c r="C381" s="224"/>
      <c r="D381" s="218" t="s">
        <v>141</v>
      </c>
      <c r="E381" s="219">
        <f>VLOOKUP(D381,'[1]000'!$B$19:$C$34,2,0)</f>
        <v>0.8</v>
      </c>
      <c r="F381" s="220"/>
      <c r="G381" s="222" t="s">
        <v>997</v>
      </c>
      <c r="H381" s="223" t="s">
        <v>372</v>
      </c>
      <c r="I381" s="218" t="s">
        <v>998</v>
      </c>
      <c r="J381" s="120" t="s">
        <v>442</v>
      </c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</row>
    <row r="382" spans="1:52" ht="48" x14ac:dyDescent="0.2">
      <c r="A382" s="215">
        <v>378</v>
      </c>
      <c r="B382" s="216" t="s">
        <v>999</v>
      </c>
      <c r="C382" s="217"/>
      <c r="D382" s="218" t="s">
        <v>136</v>
      </c>
      <c r="E382" s="219">
        <f>VLOOKUP(D382,'[1]000'!$B$19:$C$34,2,0)</f>
        <v>0.6</v>
      </c>
      <c r="F382" s="220"/>
      <c r="G382" s="222" t="s">
        <v>1000</v>
      </c>
      <c r="H382" s="223" t="s">
        <v>132</v>
      </c>
      <c r="I382" s="218" t="s">
        <v>998</v>
      </c>
      <c r="J382" s="218" t="s">
        <v>451</v>
      </c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</row>
    <row r="383" spans="1:52" ht="48" x14ac:dyDescent="0.2">
      <c r="A383" s="215">
        <v>379</v>
      </c>
      <c r="B383" s="216" t="s">
        <v>1001</v>
      </c>
      <c r="C383" s="217"/>
      <c r="D383" s="218" t="s">
        <v>141</v>
      </c>
      <c r="E383" s="219">
        <f>VLOOKUP(D383,'[1]000'!$B$19:$C$34,2,0)</f>
        <v>0.8</v>
      </c>
      <c r="F383" s="219"/>
      <c r="G383" s="222" t="s">
        <v>1002</v>
      </c>
      <c r="H383" s="223" t="s">
        <v>138</v>
      </c>
      <c r="I383" s="120" t="s">
        <v>1003</v>
      </c>
      <c r="J383" s="120" t="s">
        <v>1004</v>
      </c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</row>
    <row r="384" spans="1:52" ht="72" x14ac:dyDescent="0.2">
      <c r="A384" s="215">
        <v>380</v>
      </c>
      <c r="B384" s="216" t="s">
        <v>1005</v>
      </c>
      <c r="C384" s="217"/>
      <c r="D384" s="218" t="s">
        <v>136</v>
      </c>
      <c r="E384" s="219">
        <f>VLOOKUP(D384,'[1]000'!$B$19:$C$34,2,0)</f>
        <v>0.6</v>
      </c>
      <c r="F384" s="220"/>
      <c r="G384" s="222" t="s">
        <v>1006</v>
      </c>
      <c r="H384" s="223" t="s">
        <v>127</v>
      </c>
      <c r="I384" s="218" t="s">
        <v>1007</v>
      </c>
      <c r="J384" s="120" t="s">
        <v>1004</v>
      </c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</row>
    <row r="385" spans="1:52" ht="48" x14ac:dyDescent="0.2">
      <c r="A385" s="215">
        <v>381</v>
      </c>
      <c r="B385" s="216" t="s">
        <v>1008</v>
      </c>
      <c r="C385" s="217"/>
      <c r="D385" s="218" t="s">
        <v>136</v>
      </c>
      <c r="E385" s="219">
        <f>VLOOKUP(D385,'[1]000'!$B$19:$C$34,2,0)</f>
        <v>0.6</v>
      </c>
      <c r="F385" s="220"/>
      <c r="G385" s="222" t="s">
        <v>1009</v>
      </c>
      <c r="H385" s="223" t="s">
        <v>127</v>
      </c>
      <c r="I385" s="218" t="s">
        <v>1010</v>
      </c>
      <c r="J385" s="120" t="s">
        <v>1004</v>
      </c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</row>
    <row r="386" spans="1:52" ht="48" x14ac:dyDescent="0.2">
      <c r="A386" s="215">
        <v>382</v>
      </c>
      <c r="B386" s="216" t="s">
        <v>1011</v>
      </c>
      <c r="C386" s="224"/>
      <c r="D386" s="218" t="s">
        <v>642</v>
      </c>
      <c r="E386" s="219">
        <f>VLOOKUP(D386,'[1]000'!$B$19:$C$34,2,0)</f>
        <v>1</v>
      </c>
      <c r="F386" s="219"/>
      <c r="G386" s="222" t="s">
        <v>1012</v>
      </c>
      <c r="H386" s="223" t="s">
        <v>1013</v>
      </c>
      <c r="I386" s="218" t="s">
        <v>1014</v>
      </c>
      <c r="J386" s="120" t="s">
        <v>1004</v>
      </c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</row>
    <row r="387" spans="1:52" ht="49.5" customHeight="1" x14ac:dyDescent="0.2">
      <c r="A387" s="215">
        <v>383</v>
      </c>
      <c r="B387" s="216" t="s">
        <v>1015</v>
      </c>
      <c r="C387" s="224"/>
      <c r="D387" s="218" t="s">
        <v>141</v>
      </c>
      <c r="E387" s="219">
        <f>VLOOKUP(D387,'[1]000'!$B$19:$C$34,2,0)</f>
        <v>0.8</v>
      </c>
      <c r="F387" s="219"/>
      <c r="G387" s="222" t="s">
        <v>1016</v>
      </c>
      <c r="H387" s="223" t="s">
        <v>138</v>
      </c>
      <c r="I387" s="120" t="s">
        <v>1017</v>
      </c>
      <c r="J387" s="120" t="s">
        <v>1004</v>
      </c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</row>
    <row r="388" spans="1:52" ht="48" x14ac:dyDescent="0.2">
      <c r="A388" s="215">
        <v>384</v>
      </c>
      <c r="B388" s="216" t="s">
        <v>1018</v>
      </c>
      <c r="C388" s="224"/>
      <c r="D388" s="218" t="s">
        <v>136</v>
      </c>
      <c r="E388" s="219">
        <f>VLOOKUP(D388,'[1]000'!$B$19:$C$34,2,0)</f>
        <v>0.6</v>
      </c>
      <c r="F388" s="220"/>
      <c r="G388" s="222" t="s">
        <v>1019</v>
      </c>
      <c r="H388" s="223" t="s">
        <v>372</v>
      </c>
      <c r="I388" s="120" t="s">
        <v>1020</v>
      </c>
      <c r="J388" s="120" t="s">
        <v>1004</v>
      </c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</row>
    <row r="389" spans="1:52" ht="78" customHeight="1" x14ac:dyDescent="0.2">
      <c r="A389" s="215">
        <v>385</v>
      </c>
      <c r="B389" s="216" t="s">
        <v>1021</v>
      </c>
      <c r="C389" s="224"/>
      <c r="D389" s="218" t="s">
        <v>136</v>
      </c>
      <c r="E389" s="219">
        <f>VLOOKUP(D389,'[1]000'!$B$19:$C$34,2,0)</f>
        <v>0.6</v>
      </c>
      <c r="F389" s="220"/>
      <c r="G389" s="222" t="s">
        <v>1022</v>
      </c>
      <c r="H389" s="223" t="s">
        <v>138</v>
      </c>
      <c r="I389" s="218" t="s">
        <v>1023</v>
      </c>
      <c r="J389" s="120" t="s">
        <v>1004</v>
      </c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</row>
    <row r="390" spans="1:52" ht="78" customHeight="1" x14ac:dyDescent="0.2">
      <c r="A390" s="215">
        <v>386</v>
      </c>
      <c r="B390" s="216" t="s">
        <v>1024</v>
      </c>
      <c r="C390" s="224"/>
      <c r="D390" s="218" t="s">
        <v>141</v>
      </c>
      <c r="E390" s="219">
        <f>VLOOKUP(D390,'[1]000'!$B$19:$C$34,2,0)</f>
        <v>0.8</v>
      </c>
      <c r="F390" s="219"/>
      <c r="G390" s="222" t="s">
        <v>1025</v>
      </c>
      <c r="H390" s="223" t="s">
        <v>132</v>
      </c>
      <c r="I390" s="218" t="s">
        <v>1026</v>
      </c>
      <c r="J390" s="120" t="s">
        <v>1004</v>
      </c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</row>
    <row r="391" spans="1:52" ht="78" customHeight="1" x14ac:dyDescent="0.2">
      <c r="A391" s="215">
        <v>387</v>
      </c>
      <c r="B391" s="216" t="s">
        <v>1027</v>
      </c>
      <c r="C391" s="217"/>
      <c r="D391" s="218" t="s">
        <v>124</v>
      </c>
      <c r="E391" s="219">
        <f>VLOOKUP(D391,'[1]000'!$B$19:$C$34,2,0)</f>
        <v>1</v>
      </c>
      <c r="F391" s="219" t="s">
        <v>1028</v>
      </c>
      <c r="G391" s="222" t="s">
        <v>1029</v>
      </c>
      <c r="H391" s="223" t="s">
        <v>171</v>
      </c>
      <c r="I391" s="120" t="s">
        <v>1030</v>
      </c>
      <c r="J391" s="120" t="s">
        <v>1004</v>
      </c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</row>
    <row r="392" spans="1:52" ht="48" x14ac:dyDescent="0.2">
      <c r="A392" s="215">
        <v>388</v>
      </c>
      <c r="B392" s="216" t="s">
        <v>1031</v>
      </c>
      <c r="C392" s="224"/>
      <c r="D392" s="218" t="s">
        <v>124</v>
      </c>
      <c r="E392" s="219">
        <f>VLOOKUP(D392,'[1]000'!$B$19:$C$34,2,0)</f>
        <v>1</v>
      </c>
      <c r="F392" s="219" t="s">
        <v>125</v>
      </c>
      <c r="G392" s="222" t="s">
        <v>1032</v>
      </c>
      <c r="H392" s="223" t="s">
        <v>449</v>
      </c>
      <c r="I392" s="218" t="s">
        <v>1033</v>
      </c>
      <c r="J392" s="120" t="s">
        <v>1034</v>
      </c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</row>
    <row r="393" spans="1:52" ht="48" x14ac:dyDescent="0.2">
      <c r="A393" s="215">
        <v>389</v>
      </c>
      <c r="B393" s="216" t="s">
        <v>1035</v>
      </c>
      <c r="C393" s="217"/>
      <c r="D393" s="218" t="s">
        <v>124</v>
      </c>
      <c r="E393" s="219">
        <f>VLOOKUP(D393,'[1]000'!$B$19:$C$34,2,0)</f>
        <v>1</v>
      </c>
      <c r="F393" s="219" t="s">
        <v>125</v>
      </c>
      <c r="G393" s="222" t="s">
        <v>1036</v>
      </c>
      <c r="H393" s="223" t="s">
        <v>449</v>
      </c>
      <c r="I393" s="120" t="s">
        <v>1037</v>
      </c>
      <c r="J393" s="120" t="s">
        <v>1034</v>
      </c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</row>
    <row r="394" spans="1:52" ht="48" x14ac:dyDescent="0.2">
      <c r="A394" s="215">
        <v>390</v>
      </c>
      <c r="B394" s="216" t="s">
        <v>1038</v>
      </c>
      <c r="C394" s="217"/>
      <c r="D394" s="218" t="s">
        <v>124</v>
      </c>
      <c r="E394" s="219">
        <f>VLOOKUP(D394,'[1]000'!$B$19:$C$34,2,0)</f>
        <v>1</v>
      </c>
      <c r="F394" s="219" t="s">
        <v>125</v>
      </c>
      <c r="G394" s="222" t="s">
        <v>1039</v>
      </c>
      <c r="H394" s="223" t="s">
        <v>449</v>
      </c>
      <c r="I394" s="120" t="s">
        <v>1037</v>
      </c>
      <c r="J394" s="120" t="s">
        <v>1034</v>
      </c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</row>
    <row r="395" spans="1:52" ht="48" x14ac:dyDescent="0.2">
      <c r="A395" s="215">
        <v>391</v>
      </c>
      <c r="B395" s="216" t="s">
        <v>1040</v>
      </c>
      <c r="C395" s="217"/>
      <c r="D395" s="218" t="s">
        <v>124</v>
      </c>
      <c r="E395" s="219">
        <f>VLOOKUP(D395,'[1]000'!$B$19:$C$34,2,0)</f>
        <v>1</v>
      </c>
      <c r="F395" s="219" t="s">
        <v>125</v>
      </c>
      <c r="G395" s="222" t="s">
        <v>1041</v>
      </c>
      <c r="H395" s="223" t="s">
        <v>449</v>
      </c>
      <c r="I395" s="120" t="s">
        <v>1037</v>
      </c>
      <c r="J395" s="120" t="s">
        <v>1034</v>
      </c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</row>
    <row r="396" spans="1:52" ht="48" x14ac:dyDescent="0.2">
      <c r="A396" s="215">
        <v>392</v>
      </c>
      <c r="B396" s="216" t="s">
        <v>1042</v>
      </c>
      <c r="C396" s="217"/>
      <c r="D396" s="218" t="s">
        <v>124</v>
      </c>
      <c r="E396" s="219">
        <f>VLOOKUP(D396,'[1]000'!$B$19:$C$34,2,0)</f>
        <v>1</v>
      </c>
      <c r="F396" s="219" t="s">
        <v>125</v>
      </c>
      <c r="G396" s="222" t="s">
        <v>1043</v>
      </c>
      <c r="H396" s="223" t="s">
        <v>449</v>
      </c>
      <c r="I396" s="218" t="s">
        <v>1044</v>
      </c>
      <c r="J396" s="120" t="s">
        <v>1034</v>
      </c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</row>
    <row r="397" spans="1:52" ht="65.25" customHeight="1" x14ac:dyDescent="0.2">
      <c r="A397" s="215">
        <v>393</v>
      </c>
      <c r="B397" s="216" t="s">
        <v>1045</v>
      </c>
      <c r="C397" s="217"/>
      <c r="D397" s="218" t="s">
        <v>237</v>
      </c>
      <c r="E397" s="219">
        <f>VLOOKUP(D397,'[1]000'!$B$19:$C$34,2,0)</f>
        <v>0.2</v>
      </c>
      <c r="F397" s="220"/>
      <c r="G397" s="218" t="s">
        <v>1046</v>
      </c>
      <c r="H397" s="244" t="s">
        <v>1047</v>
      </c>
      <c r="I397" s="247" t="s">
        <v>1048</v>
      </c>
      <c r="J397" s="120" t="s">
        <v>1034</v>
      </c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</row>
    <row r="398" spans="1:52" ht="86.25" customHeight="1" x14ac:dyDescent="0.2">
      <c r="A398" s="215">
        <v>394</v>
      </c>
      <c r="B398" s="216" t="s">
        <v>1049</v>
      </c>
      <c r="C398" s="217"/>
      <c r="D398" s="218" t="s">
        <v>237</v>
      </c>
      <c r="E398" s="219">
        <f>VLOOKUP(D398,'[1]000'!$B$19:$C$34,2,0)</f>
        <v>0.2</v>
      </c>
      <c r="F398" s="220"/>
      <c r="G398" s="218" t="s">
        <v>1046</v>
      </c>
      <c r="H398" s="244" t="s">
        <v>1047</v>
      </c>
      <c r="I398" s="247" t="s">
        <v>1050</v>
      </c>
      <c r="J398" s="120" t="s">
        <v>1034</v>
      </c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</row>
    <row r="399" spans="1:52" ht="96" x14ac:dyDescent="0.2">
      <c r="A399" s="215">
        <v>395</v>
      </c>
      <c r="B399" s="216" t="s">
        <v>1051</v>
      </c>
      <c r="C399" s="217"/>
      <c r="D399" s="218" t="s">
        <v>237</v>
      </c>
      <c r="E399" s="219">
        <f>VLOOKUP(D399,'[1]000'!$B$19:$C$34,2,0)</f>
        <v>0.2</v>
      </c>
      <c r="F399" s="220"/>
      <c r="G399" s="218" t="s">
        <v>1046</v>
      </c>
      <c r="H399" s="244" t="s">
        <v>1047</v>
      </c>
      <c r="I399" s="247" t="s">
        <v>1050</v>
      </c>
      <c r="J399" s="120" t="s">
        <v>1034</v>
      </c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</row>
    <row r="400" spans="1:52" ht="96" x14ac:dyDescent="0.2">
      <c r="A400" s="215">
        <v>396</v>
      </c>
      <c r="B400" s="216" t="s">
        <v>1052</v>
      </c>
      <c r="C400" s="217"/>
      <c r="D400" s="218" t="s">
        <v>237</v>
      </c>
      <c r="E400" s="219">
        <f>VLOOKUP(D400,'[1]000'!$B$19:$C$34,2,0)</f>
        <v>0.2</v>
      </c>
      <c r="F400" s="220"/>
      <c r="G400" s="218" t="s">
        <v>1046</v>
      </c>
      <c r="H400" s="244" t="s">
        <v>1047</v>
      </c>
      <c r="I400" s="247" t="s">
        <v>1050</v>
      </c>
      <c r="J400" s="120" t="s">
        <v>1034</v>
      </c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</row>
    <row r="401" spans="1:52" ht="96" x14ac:dyDescent="0.2">
      <c r="A401" s="215">
        <v>397</v>
      </c>
      <c r="B401" s="216" t="s">
        <v>1053</v>
      </c>
      <c r="C401" s="217"/>
      <c r="D401" s="218" t="s">
        <v>237</v>
      </c>
      <c r="E401" s="219">
        <f>VLOOKUP(D401,'[1]000'!$B$19:$C$34,2,0)</f>
        <v>0.2</v>
      </c>
      <c r="F401" s="220"/>
      <c r="G401" s="218" t="s">
        <v>1046</v>
      </c>
      <c r="H401" s="244" t="s">
        <v>1047</v>
      </c>
      <c r="I401" s="247" t="s">
        <v>1050</v>
      </c>
      <c r="J401" s="120" t="s">
        <v>1034</v>
      </c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</row>
    <row r="402" spans="1:52" ht="96" x14ac:dyDescent="0.2">
      <c r="A402" s="215">
        <v>398</v>
      </c>
      <c r="B402" s="216" t="s">
        <v>1054</v>
      </c>
      <c r="C402" s="217"/>
      <c r="D402" s="218" t="s">
        <v>237</v>
      </c>
      <c r="E402" s="219">
        <f>VLOOKUP(D402,'[1]000'!$B$19:$C$34,2,0)</f>
        <v>0.2</v>
      </c>
      <c r="F402" s="220"/>
      <c r="G402" s="218" t="s">
        <v>1046</v>
      </c>
      <c r="H402" s="244" t="s">
        <v>1047</v>
      </c>
      <c r="I402" s="247" t="s">
        <v>1050</v>
      </c>
      <c r="J402" s="120" t="s">
        <v>1034</v>
      </c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</row>
    <row r="403" spans="1:52" ht="48" x14ac:dyDescent="0.2">
      <c r="A403" s="215">
        <v>399</v>
      </c>
      <c r="B403" s="216" t="s">
        <v>1055</v>
      </c>
      <c r="C403" s="224"/>
      <c r="D403" s="218" t="s">
        <v>136</v>
      </c>
      <c r="E403" s="219">
        <f>VLOOKUP(D403,'[1]000'!$B$19:$C$34,2,0)</f>
        <v>0.6</v>
      </c>
      <c r="F403" s="220"/>
      <c r="G403" s="233" t="s">
        <v>1056</v>
      </c>
      <c r="H403" s="248" t="s">
        <v>372</v>
      </c>
      <c r="I403" s="222" t="s">
        <v>1057</v>
      </c>
      <c r="J403" s="120" t="s">
        <v>1034</v>
      </c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6"/>
      <c r="AW403" s="186"/>
      <c r="AX403" s="186"/>
      <c r="AY403" s="186"/>
      <c r="AZ403" s="186"/>
    </row>
    <row r="404" spans="1:52" ht="72" x14ac:dyDescent="0.2">
      <c r="A404" s="215">
        <v>400</v>
      </c>
      <c r="B404" s="216" t="s">
        <v>1058</v>
      </c>
      <c r="C404" s="224"/>
      <c r="D404" s="218" t="s">
        <v>136</v>
      </c>
      <c r="E404" s="219">
        <f>VLOOKUP(D404,'[1]000'!$B$19:$C$34,2,0)</f>
        <v>0.6</v>
      </c>
      <c r="F404" s="220"/>
      <c r="G404" s="233" t="s">
        <v>1059</v>
      </c>
      <c r="H404" s="248" t="s">
        <v>372</v>
      </c>
      <c r="I404" s="222" t="s">
        <v>1060</v>
      </c>
      <c r="J404" s="120" t="s">
        <v>1034</v>
      </c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186"/>
      <c r="AJ404" s="186"/>
      <c r="AK404" s="186"/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</row>
    <row r="405" spans="1:52" ht="48" x14ac:dyDescent="0.2">
      <c r="A405" s="215">
        <v>401</v>
      </c>
      <c r="B405" s="216" t="s">
        <v>1061</v>
      </c>
      <c r="C405" s="224"/>
      <c r="D405" s="218" t="s">
        <v>136</v>
      </c>
      <c r="E405" s="219">
        <f>VLOOKUP(D405,'[1]000'!$B$19:$C$34,2,0)</f>
        <v>0.6</v>
      </c>
      <c r="F405" s="220"/>
      <c r="G405" s="233" t="s">
        <v>1062</v>
      </c>
      <c r="H405" s="248" t="s">
        <v>372</v>
      </c>
      <c r="I405" s="222" t="s">
        <v>1063</v>
      </c>
      <c r="J405" s="120" t="s">
        <v>1034</v>
      </c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</row>
    <row r="406" spans="1:52" ht="72" x14ac:dyDescent="0.2">
      <c r="A406" s="215">
        <v>402</v>
      </c>
      <c r="B406" s="216" t="s">
        <v>1064</v>
      </c>
      <c r="C406" s="224"/>
      <c r="D406" s="218" t="s">
        <v>136</v>
      </c>
      <c r="E406" s="219">
        <f>VLOOKUP(D406,'[1]000'!$B$19:$C$34,2,0)</f>
        <v>0.6</v>
      </c>
      <c r="F406" s="220"/>
      <c r="G406" s="233" t="s">
        <v>1065</v>
      </c>
      <c r="H406" s="248" t="s">
        <v>372</v>
      </c>
      <c r="I406" s="222" t="s">
        <v>1066</v>
      </c>
      <c r="J406" s="120" t="s">
        <v>1034</v>
      </c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</row>
    <row r="407" spans="1:52" ht="48" x14ac:dyDescent="0.2">
      <c r="A407" s="215">
        <v>403</v>
      </c>
      <c r="B407" s="216" t="s">
        <v>1067</v>
      </c>
      <c r="C407" s="224"/>
      <c r="D407" s="218" t="s">
        <v>136</v>
      </c>
      <c r="E407" s="219">
        <f>VLOOKUP(D407,'[1]000'!$B$19:$C$34,2,0)</f>
        <v>0.6</v>
      </c>
      <c r="F407" s="220"/>
      <c r="G407" s="233" t="s">
        <v>1068</v>
      </c>
      <c r="H407" s="248" t="s">
        <v>372</v>
      </c>
      <c r="I407" s="222" t="s">
        <v>1057</v>
      </c>
      <c r="J407" s="120" t="s">
        <v>1034</v>
      </c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  <c r="AG407" s="186"/>
      <c r="AH407" s="186"/>
      <c r="AI407" s="186"/>
      <c r="AJ407" s="186"/>
      <c r="AK407" s="186"/>
      <c r="AL407" s="186"/>
      <c r="AM407" s="186"/>
      <c r="AN407" s="186"/>
      <c r="AO407" s="186"/>
      <c r="AP407" s="186"/>
      <c r="AQ407" s="186"/>
      <c r="AR407" s="186"/>
      <c r="AS407" s="186"/>
      <c r="AT407" s="186"/>
      <c r="AU407" s="186"/>
      <c r="AV407" s="186"/>
      <c r="AW407" s="186"/>
      <c r="AX407" s="186"/>
      <c r="AY407" s="186"/>
      <c r="AZ407" s="186"/>
    </row>
    <row r="408" spans="1:52" ht="48" x14ac:dyDescent="0.2">
      <c r="A408" s="215">
        <v>404</v>
      </c>
      <c r="B408" s="216" t="s">
        <v>1069</v>
      </c>
      <c r="C408" s="224"/>
      <c r="D408" s="218" t="s">
        <v>136</v>
      </c>
      <c r="E408" s="219">
        <f>VLOOKUP(D408,'[1]000'!$B$19:$C$34,2,0)</f>
        <v>0.6</v>
      </c>
      <c r="F408" s="220"/>
      <c r="G408" s="233" t="s">
        <v>1070</v>
      </c>
      <c r="H408" s="223" t="s">
        <v>138</v>
      </c>
      <c r="I408" s="222" t="s">
        <v>1071</v>
      </c>
      <c r="J408" s="120" t="s">
        <v>1034</v>
      </c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6"/>
      <c r="AS408" s="186"/>
      <c r="AT408" s="186"/>
      <c r="AU408" s="186"/>
      <c r="AV408" s="186"/>
      <c r="AW408" s="186"/>
      <c r="AX408" s="186"/>
      <c r="AY408" s="186"/>
      <c r="AZ408" s="186"/>
    </row>
    <row r="409" spans="1:52" ht="48" x14ac:dyDescent="0.2">
      <c r="A409" s="215">
        <v>405</v>
      </c>
      <c r="B409" s="216" t="s">
        <v>1072</v>
      </c>
      <c r="C409" s="224"/>
      <c r="D409" s="218" t="s">
        <v>136</v>
      </c>
      <c r="E409" s="219">
        <f>VLOOKUP(D409,'[1]000'!$B$19:$C$34,2,0)</f>
        <v>0.6</v>
      </c>
      <c r="F409" s="220"/>
      <c r="G409" s="233" t="s">
        <v>1073</v>
      </c>
      <c r="H409" s="223" t="s">
        <v>138</v>
      </c>
      <c r="I409" s="222" t="s">
        <v>1074</v>
      </c>
      <c r="J409" s="120" t="s">
        <v>1034</v>
      </c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6"/>
      <c r="AI409" s="186"/>
      <c r="AJ409" s="186"/>
      <c r="AK409" s="186"/>
      <c r="AL409" s="186"/>
      <c r="AM409" s="186"/>
      <c r="AN409" s="186"/>
      <c r="AO409" s="186"/>
      <c r="AP409" s="186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</row>
    <row r="410" spans="1:52" ht="96" x14ac:dyDescent="0.2">
      <c r="A410" s="215">
        <v>406</v>
      </c>
      <c r="B410" s="216" t="s">
        <v>1075</v>
      </c>
      <c r="C410" s="224"/>
      <c r="D410" s="218" t="s">
        <v>136</v>
      </c>
      <c r="E410" s="219">
        <f>VLOOKUP(D410,'[1]000'!$B$19:$C$34,2,0)</f>
        <v>0.6</v>
      </c>
      <c r="F410" s="220"/>
      <c r="G410" s="233" t="s">
        <v>1076</v>
      </c>
      <c r="H410" s="223" t="s">
        <v>138</v>
      </c>
      <c r="I410" s="218" t="s">
        <v>1077</v>
      </c>
      <c r="J410" s="120" t="s">
        <v>1034</v>
      </c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186"/>
      <c r="AT410" s="186"/>
      <c r="AU410" s="186"/>
      <c r="AV410" s="186"/>
      <c r="AW410" s="186"/>
      <c r="AX410" s="186"/>
      <c r="AY410" s="186"/>
      <c r="AZ410" s="186"/>
    </row>
    <row r="411" spans="1:52" ht="48" x14ac:dyDescent="0.2">
      <c r="A411" s="215">
        <v>407</v>
      </c>
      <c r="B411" s="216" t="s">
        <v>1078</v>
      </c>
      <c r="C411" s="224"/>
      <c r="D411" s="218" t="s">
        <v>141</v>
      </c>
      <c r="E411" s="219">
        <f>VLOOKUP(D411,'[1]000'!$B$19:$C$34,2,0)</f>
        <v>0.8</v>
      </c>
      <c r="F411" s="220"/>
      <c r="G411" s="233" t="s">
        <v>1079</v>
      </c>
      <c r="H411" s="232" t="s">
        <v>449</v>
      </c>
      <c r="I411" s="222" t="s">
        <v>1063</v>
      </c>
      <c r="J411" s="120" t="s">
        <v>1034</v>
      </c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6"/>
      <c r="AI411" s="186"/>
      <c r="AJ411" s="186"/>
      <c r="AK411" s="186"/>
      <c r="AL411" s="186"/>
      <c r="AM411" s="186"/>
      <c r="AN411" s="186"/>
      <c r="AO411" s="186"/>
      <c r="AP411" s="186"/>
      <c r="AQ411" s="186"/>
      <c r="AR411" s="186"/>
      <c r="AS411" s="186"/>
      <c r="AT411" s="186"/>
      <c r="AU411" s="186"/>
      <c r="AV411" s="186"/>
      <c r="AW411" s="186"/>
      <c r="AX411" s="186"/>
      <c r="AY411" s="186"/>
      <c r="AZ411" s="186"/>
    </row>
    <row r="412" spans="1:52" ht="48" x14ac:dyDescent="0.2">
      <c r="A412" s="215">
        <v>408</v>
      </c>
      <c r="B412" s="216" t="s">
        <v>1080</v>
      </c>
      <c r="C412" s="224"/>
      <c r="D412" s="218" t="s">
        <v>141</v>
      </c>
      <c r="E412" s="219">
        <f>VLOOKUP(D412,'[1]000'!$B$19:$C$34,2,0)</f>
        <v>0.8</v>
      </c>
      <c r="F412" s="220"/>
      <c r="G412" s="233" t="s">
        <v>1081</v>
      </c>
      <c r="H412" s="232" t="s">
        <v>449</v>
      </c>
      <c r="I412" s="120" t="s">
        <v>1082</v>
      </c>
      <c r="J412" s="120" t="s">
        <v>1034</v>
      </c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</row>
    <row r="413" spans="1:52" ht="48" x14ac:dyDescent="0.2">
      <c r="A413" s="215">
        <v>409</v>
      </c>
      <c r="B413" s="216" t="s">
        <v>1083</v>
      </c>
      <c r="C413" s="224"/>
      <c r="D413" s="218" t="s">
        <v>141</v>
      </c>
      <c r="E413" s="219">
        <f>VLOOKUP(D413,'[1]000'!$B$19:$C$34,2,0)</f>
        <v>0.8</v>
      </c>
      <c r="F413" s="220"/>
      <c r="G413" s="233" t="s">
        <v>1084</v>
      </c>
      <c r="H413" s="232" t="s">
        <v>449</v>
      </c>
      <c r="I413" s="120" t="s">
        <v>1085</v>
      </c>
      <c r="J413" s="120" t="s">
        <v>1034</v>
      </c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</row>
    <row r="414" spans="1:52" ht="96" x14ac:dyDescent="0.2">
      <c r="A414" s="215">
        <v>410</v>
      </c>
      <c r="B414" s="216" t="s">
        <v>1086</v>
      </c>
      <c r="C414" s="224"/>
      <c r="D414" s="218" t="s">
        <v>136</v>
      </c>
      <c r="E414" s="219">
        <f>VLOOKUP(D414,'[1]000'!$B$19:$C$34,2,0)</f>
        <v>0.6</v>
      </c>
      <c r="F414" s="220"/>
      <c r="G414" s="233" t="s">
        <v>1087</v>
      </c>
      <c r="H414" s="232" t="s">
        <v>127</v>
      </c>
      <c r="I414" s="218" t="s">
        <v>1088</v>
      </c>
      <c r="J414" s="120" t="s">
        <v>1034</v>
      </c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</row>
    <row r="415" spans="1:52" ht="96" x14ac:dyDescent="0.2">
      <c r="A415" s="215">
        <v>411</v>
      </c>
      <c r="B415" s="216" t="s">
        <v>1089</v>
      </c>
      <c r="C415" s="224"/>
      <c r="D415" s="218" t="s">
        <v>136</v>
      </c>
      <c r="E415" s="219">
        <f>VLOOKUP(D415,'[1]000'!$B$19:$C$34,2,0)</f>
        <v>0.6</v>
      </c>
      <c r="F415" s="218"/>
      <c r="G415" s="233" t="s">
        <v>1090</v>
      </c>
      <c r="H415" s="223" t="s">
        <v>127</v>
      </c>
      <c r="I415" s="218" t="s">
        <v>1091</v>
      </c>
      <c r="J415" s="120" t="s">
        <v>1034</v>
      </c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186"/>
      <c r="AT415" s="186"/>
      <c r="AU415" s="186"/>
      <c r="AV415" s="186"/>
      <c r="AW415" s="186"/>
      <c r="AX415" s="186"/>
      <c r="AY415" s="186"/>
      <c r="AZ415" s="186"/>
    </row>
    <row r="416" spans="1:52" ht="48" x14ac:dyDescent="0.2">
      <c r="A416" s="215">
        <v>412</v>
      </c>
      <c r="B416" s="97" t="s">
        <v>1092</v>
      </c>
      <c r="C416" s="98"/>
      <c r="D416" s="218" t="s">
        <v>136</v>
      </c>
      <c r="E416" s="219">
        <f>VLOOKUP(D416,'[1]000'!$B$19:$C$34,2,0)</f>
        <v>0.6</v>
      </c>
      <c r="F416" s="220"/>
      <c r="G416" s="233" t="s">
        <v>1093</v>
      </c>
      <c r="H416" s="223" t="s">
        <v>138</v>
      </c>
      <c r="I416" s="120" t="s">
        <v>1094</v>
      </c>
      <c r="J416" s="120" t="s">
        <v>1034</v>
      </c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186"/>
      <c r="AT416" s="186"/>
      <c r="AU416" s="186"/>
      <c r="AV416" s="186"/>
      <c r="AW416" s="186"/>
      <c r="AX416" s="186"/>
      <c r="AY416" s="186"/>
      <c r="AZ416" s="186"/>
    </row>
    <row r="417" spans="1:52" ht="48" x14ac:dyDescent="0.2">
      <c r="A417" s="215">
        <v>413</v>
      </c>
      <c r="B417" s="97" t="s">
        <v>1095</v>
      </c>
      <c r="C417" s="98"/>
      <c r="D417" s="218" t="s">
        <v>141</v>
      </c>
      <c r="E417" s="219">
        <f>VLOOKUP(D417,'[1]000'!$B$19:$C$34,2,0)</f>
        <v>0.8</v>
      </c>
      <c r="F417" s="220"/>
      <c r="G417" s="233" t="s">
        <v>1096</v>
      </c>
      <c r="H417" s="249" t="s">
        <v>449</v>
      </c>
      <c r="I417" s="218" t="s">
        <v>1097</v>
      </c>
      <c r="J417" s="218" t="s">
        <v>1098</v>
      </c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186"/>
      <c r="AT417" s="186"/>
      <c r="AU417" s="186"/>
      <c r="AV417" s="186"/>
      <c r="AW417" s="186"/>
      <c r="AX417" s="186"/>
      <c r="AY417" s="186"/>
      <c r="AZ417" s="186"/>
    </row>
    <row r="418" spans="1:52" ht="72" x14ac:dyDescent="0.2">
      <c r="A418" s="215">
        <v>414</v>
      </c>
      <c r="B418" s="216" t="s">
        <v>1099</v>
      </c>
      <c r="C418" s="224"/>
      <c r="D418" s="218" t="s">
        <v>141</v>
      </c>
      <c r="E418" s="219">
        <f>VLOOKUP(D418,'[1]000'!$B$19:$C$34,2,0)</f>
        <v>0.8</v>
      </c>
      <c r="F418" s="220"/>
      <c r="G418" s="222" t="s">
        <v>1100</v>
      </c>
      <c r="H418" s="223" t="s">
        <v>304</v>
      </c>
      <c r="I418" s="218" t="s">
        <v>1101</v>
      </c>
      <c r="J418" s="218" t="s">
        <v>1102</v>
      </c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186"/>
      <c r="AT418" s="186"/>
      <c r="AU418" s="186"/>
      <c r="AV418" s="186"/>
      <c r="AW418" s="186"/>
      <c r="AX418" s="186"/>
      <c r="AY418" s="186"/>
      <c r="AZ418" s="186"/>
    </row>
    <row r="419" spans="1:52" ht="120" x14ac:dyDescent="0.2">
      <c r="A419" s="215">
        <v>415</v>
      </c>
      <c r="B419" s="216" t="s">
        <v>1103</v>
      </c>
      <c r="C419" s="224"/>
      <c r="D419" s="218" t="s">
        <v>237</v>
      </c>
      <c r="E419" s="219">
        <f>VLOOKUP(D419,'[1]000'!$B$19:$C$34,2,0)</f>
        <v>0.2</v>
      </c>
      <c r="F419" s="220"/>
      <c r="G419" s="222" t="s">
        <v>1104</v>
      </c>
      <c r="H419" s="223" t="s">
        <v>462</v>
      </c>
      <c r="I419" s="218" t="s">
        <v>1105</v>
      </c>
      <c r="J419" s="218" t="s">
        <v>1034</v>
      </c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</row>
    <row r="420" spans="1:52" ht="48" x14ac:dyDescent="0.2">
      <c r="A420" s="215">
        <v>416</v>
      </c>
      <c r="B420" s="216" t="s">
        <v>1106</v>
      </c>
      <c r="C420" s="217"/>
      <c r="D420" s="218" t="s">
        <v>124</v>
      </c>
      <c r="E420" s="219">
        <f>VLOOKUP(D420,'[1]000'!$B$19:$C$34,2,0)</f>
        <v>1</v>
      </c>
      <c r="F420" s="219" t="s">
        <v>197</v>
      </c>
      <c r="G420" s="222" t="s">
        <v>1107</v>
      </c>
      <c r="H420" s="223" t="s">
        <v>304</v>
      </c>
      <c r="I420" s="120" t="s">
        <v>1082</v>
      </c>
      <c r="J420" s="120" t="s">
        <v>1034</v>
      </c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</row>
    <row r="421" spans="1:52" ht="48" x14ac:dyDescent="0.2">
      <c r="A421" s="215">
        <v>417</v>
      </c>
      <c r="B421" s="216" t="s">
        <v>1108</v>
      </c>
      <c r="C421" s="217"/>
      <c r="D421" s="218" t="s">
        <v>136</v>
      </c>
      <c r="E421" s="219">
        <f>VLOOKUP(D421,'[1]000'!$B$19:$C$34,2,0)</f>
        <v>0.6</v>
      </c>
      <c r="F421" s="220"/>
      <c r="G421" s="218" t="s">
        <v>1109</v>
      </c>
      <c r="H421" s="223" t="s">
        <v>138</v>
      </c>
      <c r="I421" s="218" t="s">
        <v>1110</v>
      </c>
      <c r="J421" s="218" t="s">
        <v>1111</v>
      </c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</row>
    <row r="422" spans="1:52" ht="96" x14ac:dyDescent="0.2">
      <c r="A422" s="215">
        <v>418</v>
      </c>
      <c r="B422" s="216" t="s">
        <v>1112</v>
      </c>
      <c r="C422" s="217"/>
      <c r="D422" s="218" t="s">
        <v>159</v>
      </c>
      <c r="E422" s="219">
        <f>VLOOKUP(D422,'[1]000'!$B$19:$C$34,2,0)</f>
        <v>0.4</v>
      </c>
      <c r="F422" s="220"/>
      <c r="G422" s="222" t="s">
        <v>1113</v>
      </c>
      <c r="H422" s="244" t="s">
        <v>1114</v>
      </c>
      <c r="I422" s="218" t="s">
        <v>1115</v>
      </c>
      <c r="J422" s="218" t="s">
        <v>1034</v>
      </c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6"/>
      <c r="AP422" s="186"/>
      <c r="AQ422" s="186"/>
      <c r="AR422" s="186"/>
      <c r="AS422" s="186"/>
      <c r="AT422" s="186"/>
      <c r="AU422" s="186"/>
      <c r="AV422" s="186"/>
      <c r="AW422" s="186"/>
      <c r="AX422" s="186"/>
      <c r="AY422" s="186"/>
      <c r="AZ422" s="186"/>
    </row>
    <row r="423" spans="1:52" ht="96" x14ac:dyDescent="0.2">
      <c r="A423" s="215">
        <v>419</v>
      </c>
      <c r="B423" s="216" t="s">
        <v>1116</v>
      </c>
      <c r="C423" s="224"/>
      <c r="D423" s="218" t="s">
        <v>159</v>
      </c>
      <c r="E423" s="219">
        <f>VLOOKUP(D423,'[1]000'!$B$19:$C$34,2,0)</f>
        <v>0.4</v>
      </c>
      <c r="F423" s="220"/>
      <c r="G423" s="222" t="s">
        <v>1113</v>
      </c>
      <c r="H423" s="244" t="s">
        <v>1114</v>
      </c>
      <c r="I423" s="218" t="s">
        <v>1082</v>
      </c>
      <c r="J423" s="218" t="s">
        <v>1034</v>
      </c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6"/>
      <c r="AS423" s="186"/>
      <c r="AT423" s="186"/>
      <c r="AU423" s="186"/>
      <c r="AV423" s="186"/>
      <c r="AW423" s="186"/>
      <c r="AX423" s="186"/>
      <c r="AY423" s="186"/>
      <c r="AZ423" s="186"/>
    </row>
    <row r="424" spans="1:52" ht="96" x14ac:dyDescent="0.2">
      <c r="A424" s="215">
        <v>420</v>
      </c>
      <c r="B424" s="216" t="s">
        <v>1117</v>
      </c>
      <c r="C424" s="217"/>
      <c r="D424" s="218" t="s">
        <v>159</v>
      </c>
      <c r="E424" s="219">
        <f>VLOOKUP(D424,'[1]000'!$B$19:$C$34,2,0)</f>
        <v>0.4</v>
      </c>
      <c r="F424" s="220"/>
      <c r="G424" s="222" t="s">
        <v>1113</v>
      </c>
      <c r="H424" s="244" t="s">
        <v>1114</v>
      </c>
      <c r="I424" s="218" t="s">
        <v>1118</v>
      </c>
      <c r="J424" s="218" t="s">
        <v>1034</v>
      </c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6"/>
      <c r="AS424" s="186"/>
      <c r="AT424" s="186"/>
      <c r="AU424" s="186"/>
      <c r="AV424" s="186"/>
      <c r="AW424" s="186"/>
      <c r="AX424" s="186"/>
      <c r="AY424" s="186"/>
      <c r="AZ424" s="186"/>
    </row>
    <row r="425" spans="1:52" ht="96" x14ac:dyDescent="0.2">
      <c r="A425" s="215">
        <v>421</v>
      </c>
      <c r="B425" s="216" t="s">
        <v>1119</v>
      </c>
      <c r="C425" s="224"/>
      <c r="D425" s="218" t="s">
        <v>159</v>
      </c>
      <c r="E425" s="219">
        <f>VLOOKUP(D425,'[1]000'!$B$19:$C$34,2,0)</f>
        <v>0.4</v>
      </c>
      <c r="F425" s="220"/>
      <c r="G425" s="222" t="s">
        <v>1113</v>
      </c>
      <c r="H425" s="244" t="s">
        <v>1114</v>
      </c>
      <c r="I425" s="218" t="s">
        <v>1120</v>
      </c>
      <c r="J425" s="218" t="s">
        <v>1034</v>
      </c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6"/>
      <c r="AS425" s="186"/>
      <c r="AT425" s="186"/>
      <c r="AU425" s="186"/>
      <c r="AV425" s="186"/>
      <c r="AW425" s="186"/>
      <c r="AX425" s="186"/>
      <c r="AY425" s="186"/>
      <c r="AZ425" s="186"/>
    </row>
    <row r="426" spans="1:52" ht="96" x14ac:dyDescent="0.2">
      <c r="A426" s="215">
        <v>422</v>
      </c>
      <c r="B426" s="216" t="s">
        <v>1121</v>
      </c>
      <c r="C426" s="217"/>
      <c r="D426" s="218" t="s">
        <v>159</v>
      </c>
      <c r="E426" s="219">
        <f>VLOOKUP(D426,'[1]000'!$B$19:$C$34,2,0)</f>
        <v>0.4</v>
      </c>
      <c r="F426" s="220"/>
      <c r="G426" s="222" t="s">
        <v>1113</v>
      </c>
      <c r="H426" s="244" t="s">
        <v>1114</v>
      </c>
      <c r="I426" s="218" t="s">
        <v>1122</v>
      </c>
      <c r="J426" s="218" t="s">
        <v>1034</v>
      </c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186"/>
      <c r="AT426" s="186"/>
      <c r="AU426" s="186"/>
      <c r="AV426" s="186"/>
      <c r="AW426" s="186"/>
      <c r="AX426" s="186"/>
      <c r="AY426" s="186"/>
      <c r="AZ426" s="186"/>
    </row>
    <row r="427" spans="1:52" ht="96" x14ac:dyDescent="0.2">
      <c r="A427" s="215">
        <v>423</v>
      </c>
      <c r="B427" s="216" t="s">
        <v>1123</v>
      </c>
      <c r="C427" s="224"/>
      <c r="D427" s="218" t="s">
        <v>237</v>
      </c>
      <c r="E427" s="219">
        <f>VLOOKUP(D427,'[1]000'!$B$19:$C$34,2,0)</f>
        <v>0.2</v>
      </c>
      <c r="F427" s="220"/>
      <c r="G427" s="222" t="s">
        <v>1113</v>
      </c>
      <c r="H427" s="244" t="s">
        <v>1114</v>
      </c>
      <c r="I427" s="218" t="s">
        <v>1050</v>
      </c>
      <c r="J427" s="218" t="s">
        <v>1034</v>
      </c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186"/>
      <c r="AT427" s="186"/>
      <c r="AU427" s="186"/>
      <c r="AV427" s="186"/>
      <c r="AW427" s="186"/>
      <c r="AX427" s="186"/>
      <c r="AY427" s="186"/>
      <c r="AZ427" s="186"/>
    </row>
    <row r="428" spans="1:52" ht="96" x14ac:dyDescent="0.2">
      <c r="A428" s="215">
        <v>424</v>
      </c>
      <c r="B428" s="216" t="s">
        <v>1124</v>
      </c>
      <c r="C428" s="224"/>
      <c r="D428" s="218" t="s">
        <v>237</v>
      </c>
      <c r="E428" s="219">
        <f>VLOOKUP(D428,'[1]000'!$B$19:$C$34,2,0)</f>
        <v>0.2</v>
      </c>
      <c r="F428" s="220"/>
      <c r="G428" s="222" t="s">
        <v>1113</v>
      </c>
      <c r="H428" s="244" t="s">
        <v>1114</v>
      </c>
      <c r="I428" s="218" t="s">
        <v>1050</v>
      </c>
      <c r="J428" s="218" t="s">
        <v>1034</v>
      </c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86"/>
      <c r="AT428" s="186"/>
      <c r="AU428" s="186"/>
      <c r="AV428" s="186"/>
      <c r="AW428" s="186"/>
      <c r="AX428" s="186"/>
      <c r="AY428" s="186"/>
      <c r="AZ428" s="186"/>
    </row>
    <row r="429" spans="1:52" ht="96" x14ac:dyDescent="0.2">
      <c r="A429" s="215">
        <v>425</v>
      </c>
      <c r="B429" s="216" t="s">
        <v>1125</v>
      </c>
      <c r="C429" s="224"/>
      <c r="D429" s="218" t="s">
        <v>237</v>
      </c>
      <c r="E429" s="219">
        <f>VLOOKUP(D429,'[1]000'!$B$19:$C$34,2,0)</f>
        <v>0.2</v>
      </c>
      <c r="F429" s="220"/>
      <c r="G429" s="222" t="s">
        <v>1113</v>
      </c>
      <c r="H429" s="244" t="s">
        <v>1114</v>
      </c>
      <c r="I429" s="218" t="s">
        <v>1050</v>
      </c>
      <c r="J429" s="218" t="s">
        <v>1034</v>
      </c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6"/>
      <c r="AS429" s="186"/>
      <c r="AT429" s="186"/>
      <c r="AU429" s="186"/>
      <c r="AV429" s="186"/>
      <c r="AW429" s="186"/>
      <c r="AX429" s="186"/>
      <c r="AY429" s="186"/>
      <c r="AZ429" s="186"/>
    </row>
    <row r="430" spans="1:52" ht="48" x14ac:dyDescent="0.2">
      <c r="A430" s="215">
        <v>426</v>
      </c>
      <c r="B430" s="216" t="s">
        <v>1126</v>
      </c>
      <c r="C430" s="224"/>
      <c r="D430" s="218" t="s">
        <v>237</v>
      </c>
      <c r="E430" s="219">
        <f>VLOOKUP(D430,'[1]000'!$B$19:$C$34,2,0)</f>
        <v>0.2</v>
      </c>
      <c r="F430" s="220"/>
      <c r="G430" s="222" t="s">
        <v>1127</v>
      </c>
      <c r="H430" s="250" t="s">
        <v>1128</v>
      </c>
      <c r="I430" s="218" t="s">
        <v>1129</v>
      </c>
      <c r="J430" s="218" t="s">
        <v>1034</v>
      </c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6"/>
      <c r="AS430" s="186"/>
      <c r="AT430" s="186"/>
      <c r="AU430" s="186"/>
      <c r="AV430" s="186"/>
      <c r="AW430" s="186"/>
      <c r="AX430" s="186"/>
      <c r="AY430" s="186"/>
      <c r="AZ430" s="186"/>
    </row>
    <row r="431" spans="1:52" ht="48" x14ac:dyDescent="0.2">
      <c r="A431" s="215">
        <v>427</v>
      </c>
      <c r="B431" s="216" t="s">
        <v>1130</v>
      </c>
      <c r="C431" s="224"/>
      <c r="D431" s="218" t="s">
        <v>237</v>
      </c>
      <c r="E431" s="219">
        <f>VLOOKUP(D431,'[1]000'!$B$19:$C$34,2,0)</f>
        <v>0.2</v>
      </c>
      <c r="F431" s="220"/>
      <c r="G431" s="218" t="s">
        <v>1131</v>
      </c>
      <c r="H431" s="250" t="s">
        <v>1132</v>
      </c>
      <c r="I431" s="218" t="s">
        <v>1129</v>
      </c>
      <c r="J431" s="218" t="s">
        <v>1034</v>
      </c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186"/>
      <c r="AT431" s="186"/>
      <c r="AU431" s="186"/>
      <c r="AV431" s="186"/>
      <c r="AW431" s="186"/>
      <c r="AX431" s="186"/>
      <c r="AY431" s="186"/>
      <c r="AZ431" s="186"/>
    </row>
    <row r="432" spans="1:52" ht="72" x14ac:dyDescent="0.2">
      <c r="A432" s="215">
        <v>428</v>
      </c>
      <c r="B432" s="216" t="s">
        <v>1133</v>
      </c>
      <c r="C432" s="224"/>
      <c r="D432" s="218" t="s">
        <v>237</v>
      </c>
      <c r="E432" s="219">
        <f>VLOOKUP(D432,'[1]000'!$B$19:$C$34,2,0)</f>
        <v>0.2</v>
      </c>
      <c r="F432" s="220"/>
      <c r="G432" s="218" t="s">
        <v>218</v>
      </c>
      <c r="H432" s="221" t="s">
        <v>219</v>
      </c>
      <c r="I432" s="218" t="s">
        <v>1134</v>
      </c>
      <c r="J432" s="120" t="s">
        <v>1135</v>
      </c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6"/>
      <c r="AS432" s="186"/>
      <c r="AT432" s="186"/>
      <c r="AU432" s="186"/>
      <c r="AV432" s="186"/>
      <c r="AW432" s="186"/>
      <c r="AX432" s="186"/>
      <c r="AY432" s="186"/>
      <c r="AZ432" s="186"/>
    </row>
    <row r="433" spans="1:52" ht="48" x14ac:dyDescent="0.2">
      <c r="A433" s="215">
        <v>429</v>
      </c>
      <c r="B433" s="216" t="s">
        <v>1136</v>
      </c>
      <c r="C433" s="224"/>
      <c r="D433" s="218" t="s">
        <v>642</v>
      </c>
      <c r="E433" s="219">
        <f>VLOOKUP(D433,'[1]000'!$B$19:$C$34,2,0)</f>
        <v>1</v>
      </c>
      <c r="F433" s="219"/>
      <c r="G433" s="222" t="s">
        <v>1137</v>
      </c>
      <c r="H433" s="223" t="s">
        <v>1138</v>
      </c>
      <c r="I433" s="120" t="s">
        <v>1139</v>
      </c>
      <c r="J433" s="120" t="s">
        <v>1034</v>
      </c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186"/>
      <c r="AT433" s="186"/>
      <c r="AU433" s="186"/>
      <c r="AV433" s="186"/>
      <c r="AW433" s="186"/>
      <c r="AX433" s="186"/>
      <c r="AY433" s="186"/>
      <c r="AZ433" s="186"/>
    </row>
    <row r="434" spans="1:52" ht="72" x14ac:dyDescent="0.2">
      <c r="A434" s="215">
        <v>430</v>
      </c>
      <c r="B434" s="216" t="s">
        <v>1140</v>
      </c>
      <c r="C434" s="224"/>
      <c r="D434" s="218" t="s">
        <v>237</v>
      </c>
      <c r="E434" s="219">
        <f>VLOOKUP(D434,'[1]000'!$B$19:$C$34,2,0)</f>
        <v>0.2</v>
      </c>
      <c r="F434" s="220"/>
      <c r="G434" s="218" t="s">
        <v>218</v>
      </c>
      <c r="H434" s="221" t="s">
        <v>219</v>
      </c>
      <c r="I434" s="218" t="s">
        <v>1110</v>
      </c>
      <c r="J434" s="218" t="s">
        <v>1111</v>
      </c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186"/>
      <c r="AT434" s="186"/>
      <c r="AU434" s="186"/>
      <c r="AV434" s="186"/>
      <c r="AW434" s="186"/>
      <c r="AX434" s="186"/>
      <c r="AY434" s="186"/>
      <c r="AZ434" s="186"/>
    </row>
    <row r="435" spans="1:52" ht="48" x14ac:dyDescent="0.2">
      <c r="A435" s="215">
        <v>431</v>
      </c>
      <c r="B435" s="216" t="s">
        <v>1141</v>
      </c>
      <c r="C435" s="224"/>
      <c r="D435" s="218" t="s">
        <v>124</v>
      </c>
      <c r="E435" s="219">
        <f>VLOOKUP(D435,'[1]000'!$B$19:$C$34,2,0)</f>
        <v>1</v>
      </c>
      <c r="F435" s="219" t="s">
        <v>125</v>
      </c>
      <c r="G435" s="222" t="s">
        <v>1142</v>
      </c>
      <c r="H435" s="223" t="s">
        <v>304</v>
      </c>
      <c r="I435" s="120" t="s">
        <v>1143</v>
      </c>
      <c r="J435" s="120" t="s">
        <v>1144</v>
      </c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6"/>
      <c r="AS435" s="186"/>
      <c r="AT435" s="186"/>
      <c r="AU435" s="186"/>
      <c r="AV435" s="186"/>
      <c r="AW435" s="186"/>
      <c r="AX435" s="186"/>
      <c r="AY435" s="186"/>
      <c r="AZ435" s="186"/>
    </row>
    <row r="436" spans="1:52" ht="72" x14ac:dyDescent="0.2">
      <c r="A436" s="215">
        <v>432</v>
      </c>
      <c r="B436" s="216" t="s">
        <v>1145</v>
      </c>
      <c r="C436" s="224"/>
      <c r="D436" s="218" t="s">
        <v>237</v>
      </c>
      <c r="E436" s="219">
        <f>VLOOKUP(D436,'[1]000'!$B$19:$C$34,2,0)</f>
        <v>0.2</v>
      </c>
      <c r="F436" s="219"/>
      <c r="G436" s="218" t="s">
        <v>218</v>
      </c>
      <c r="H436" s="221" t="s">
        <v>219</v>
      </c>
      <c r="I436" s="218" t="s">
        <v>1146</v>
      </c>
      <c r="J436" s="218" t="s">
        <v>1111</v>
      </c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186"/>
      <c r="AT436" s="186"/>
      <c r="AU436" s="186"/>
      <c r="AV436" s="186"/>
      <c r="AW436" s="186"/>
      <c r="AX436" s="186"/>
      <c r="AY436" s="186"/>
      <c r="AZ436" s="186"/>
    </row>
    <row r="437" spans="1:52" ht="48" x14ac:dyDescent="0.2">
      <c r="A437" s="215">
        <v>433</v>
      </c>
      <c r="B437" s="216" t="s">
        <v>1147</v>
      </c>
      <c r="C437" s="217"/>
      <c r="D437" s="218" t="s">
        <v>124</v>
      </c>
      <c r="E437" s="219">
        <f>VLOOKUP(D437,'[1]000'!$B$19:$C$34,2,0)</f>
        <v>1</v>
      </c>
      <c r="F437" s="219" t="s">
        <v>197</v>
      </c>
      <c r="G437" s="222" t="s">
        <v>1148</v>
      </c>
      <c r="H437" s="223" t="s">
        <v>149</v>
      </c>
      <c r="I437" s="120" t="s">
        <v>1149</v>
      </c>
      <c r="J437" s="120" t="s">
        <v>1150</v>
      </c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6"/>
      <c r="AS437" s="186"/>
      <c r="AT437" s="186"/>
      <c r="AU437" s="186"/>
      <c r="AV437" s="186"/>
      <c r="AW437" s="186"/>
      <c r="AX437" s="186"/>
      <c r="AY437" s="186"/>
      <c r="AZ437" s="186"/>
    </row>
    <row r="438" spans="1:52" ht="70.5" customHeight="1" x14ac:dyDescent="0.2">
      <c r="A438" s="215">
        <v>434</v>
      </c>
      <c r="B438" s="216" t="s">
        <v>1151</v>
      </c>
      <c r="C438" s="217"/>
      <c r="D438" s="218" t="s">
        <v>124</v>
      </c>
      <c r="E438" s="219">
        <f>VLOOKUP(D438,'[1]000'!$B$19:$C$34,2,0)</f>
        <v>1</v>
      </c>
      <c r="F438" s="219" t="s">
        <v>270</v>
      </c>
      <c r="G438" s="222" t="s">
        <v>1152</v>
      </c>
      <c r="H438" s="223" t="s">
        <v>171</v>
      </c>
      <c r="I438" s="120" t="s">
        <v>1149</v>
      </c>
      <c r="J438" s="120" t="s">
        <v>1150</v>
      </c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186"/>
      <c r="AT438" s="186"/>
      <c r="AU438" s="186"/>
      <c r="AV438" s="186"/>
      <c r="AW438" s="186"/>
      <c r="AX438" s="186"/>
      <c r="AY438" s="186"/>
      <c r="AZ438" s="186"/>
    </row>
    <row r="439" spans="1:52" ht="48" x14ac:dyDescent="0.2">
      <c r="A439" s="215">
        <v>435</v>
      </c>
      <c r="B439" s="216" t="s">
        <v>1153</v>
      </c>
      <c r="C439" s="217"/>
      <c r="D439" s="218" t="s">
        <v>124</v>
      </c>
      <c r="E439" s="219">
        <f>VLOOKUP(D439,'[1]000'!$B$19:$C$34,2,0)</f>
        <v>1</v>
      </c>
      <c r="F439" s="219" t="s">
        <v>197</v>
      </c>
      <c r="G439" s="222" t="s">
        <v>1154</v>
      </c>
      <c r="H439" s="223" t="s">
        <v>171</v>
      </c>
      <c r="I439" s="120" t="s">
        <v>1155</v>
      </c>
      <c r="J439" s="120" t="s">
        <v>1150</v>
      </c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6"/>
      <c r="AS439" s="186"/>
      <c r="AT439" s="186"/>
      <c r="AU439" s="186"/>
      <c r="AV439" s="186"/>
      <c r="AW439" s="186"/>
      <c r="AX439" s="186"/>
      <c r="AY439" s="186"/>
      <c r="AZ439" s="186"/>
    </row>
    <row r="440" spans="1:52" ht="48" x14ac:dyDescent="0.2">
      <c r="A440" s="215">
        <v>436</v>
      </c>
      <c r="B440" s="216" t="s">
        <v>1156</v>
      </c>
      <c r="C440" s="217"/>
      <c r="D440" s="218" t="s">
        <v>124</v>
      </c>
      <c r="E440" s="219">
        <f>VLOOKUP(D440,'[1]000'!$B$19:$C$34,2,0)</f>
        <v>1</v>
      </c>
      <c r="F440" s="219" t="s">
        <v>197</v>
      </c>
      <c r="G440" s="222" t="s">
        <v>1157</v>
      </c>
      <c r="H440" s="223" t="s">
        <v>171</v>
      </c>
      <c r="I440" s="218" t="s">
        <v>1158</v>
      </c>
      <c r="J440" s="120" t="s">
        <v>1150</v>
      </c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6"/>
      <c r="AS440" s="186"/>
      <c r="AT440" s="186"/>
      <c r="AU440" s="186"/>
      <c r="AV440" s="186"/>
      <c r="AW440" s="186"/>
      <c r="AX440" s="186"/>
      <c r="AY440" s="186"/>
      <c r="AZ440" s="186"/>
    </row>
    <row r="441" spans="1:52" ht="72" x14ac:dyDescent="0.2">
      <c r="A441" s="215">
        <v>437</v>
      </c>
      <c r="B441" s="216" t="s">
        <v>1159</v>
      </c>
      <c r="C441" s="217"/>
      <c r="D441" s="218" t="s">
        <v>124</v>
      </c>
      <c r="E441" s="219">
        <f>VLOOKUP(D441,'[1]000'!$B$19:$C$34,2,0)</f>
        <v>1</v>
      </c>
      <c r="F441" s="219" t="s">
        <v>197</v>
      </c>
      <c r="G441" s="222" t="s">
        <v>1160</v>
      </c>
      <c r="H441" s="221">
        <v>2564</v>
      </c>
      <c r="I441" s="218" t="s">
        <v>1161</v>
      </c>
      <c r="J441" s="120" t="s">
        <v>1150</v>
      </c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6"/>
      <c r="AS441" s="186"/>
      <c r="AT441" s="186"/>
      <c r="AU441" s="186"/>
      <c r="AV441" s="186"/>
      <c r="AW441" s="186"/>
      <c r="AX441" s="186"/>
      <c r="AY441" s="186"/>
      <c r="AZ441" s="186"/>
    </row>
    <row r="442" spans="1:52" ht="48" x14ac:dyDescent="0.2">
      <c r="A442" s="215">
        <v>438</v>
      </c>
      <c r="B442" s="216" t="s">
        <v>1162</v>
      </c>
      <c r="C442" s="217"/>
      <c r="D442" s="218" t="s">
        <v>124</v>
      </c>
      <c r="E442" s="219">
        <f>VLOOKUP(D442,'[1]000'!$B$19:$C$34,2,0)</f>
        <v>1</v>
      </c>
      <c r="F442" s="220" t="s">
        <v>1163</v>
      </c>
      <c r="G442" s="218" t="s">
        <v>1164</v>
      </c>
      <c r="H442" s="221" t="s">
        <v>372</v>
      </c>
      <c r="I442" s="218" t="s">
        <v>1165</v>
      </c>
      <c r="J442" s="218" t="s">
        <v>1150</v>
      </c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186"/>
      <c r="AT442" s="186"/>
      <c r="AU442" s="186"/>
      <c r="AV442" s="186"/>
      <c r="AW442" s="186"/>
      <c r="AX442" s="186"/>
      <c r="AY442" s="186"/>
      <c r="AZ442" s="186"/>
    </row>
    <row r="443" spans="1:52" ht="72" x14ac:dyDescent="0.2">
      <c r="A443" s="215">
        <v>439</v>
      </c>
      <c r="B443" s="216" t="s">
        <v>1166</v>
      </c>
      <c r="C443" s="217"/>
      <c r="D443" s="218" t="s">
        <v>124</v>
      </c>
      <c r="E443" s="219">
        <f>VLOOKUP(D443,'[1]000'!$B$19:$C$34,2,0)</f>
        <v>1</v>
      </c>
      <c r="F443" s="220" t="s">
        <v>125</v>
      </c>
      <c r="G443" s="218" t="s">
        <v>1167</v>
      </c>
      <c r="H443" s="221" t="s">
        <v>372</v>
      </c>
      <c r="I443" s="218" t="s">
        <v>1165</v>
      </c>
      <c r="J443" s="218" t="s">
        <v>1150</v>
      </c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6"/>
      <c r="AS443" s="186"/>
      <c r="AT443" s="186"/>
      <c r="AU443" s="186"/>
      <c r="AV443" s="186"/>
      <c r="AW443" s="186"/>
      <c r="AX443" s="186"/>
      <c r="AY443" s="186"/>
      <c r="AZ443" s="186"/>
    </row>
    <row r="444" spans="1:52" ht="48" x14ac:dyDescent="0.2">
      <c r="A444" s="215">
        <v>440</v>
      </c>
      <c r="B444" s="216" t="s">
        <v>1168</v>
      </c>
      <c r="C444" s="217"/>
      <c r="D444" s="218" t="s">
        <v>124</v>
      </c>
      <c r="E444" s="219">
        <f>VLOOKUP(D444,'[1]000'!$B$19:$C$34,2,0)</f>
        <v>1</v>
      </c>
      <c r="F444" s="219" t="s">
        <v>182</v>
      </c>
      <c r="G444" s="222" t="s">
        <v>1169</v>
      </c>
      <c r="H444" s="223" t="s">
        <v>304</v>
      </c>
      <c r="I444" s="218" t="s">
        <v>1170</v>
      </c>
      <c r="J444" s="120" t="s">
        <v>1150</v>
      </c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86"/>
      <c r="AT444" s="186"/>
      <c r="AU444" s="186"/>
      <c r="AV444" s="186"/>
      <c r="AW444" s="186"/>
      <c r="AX444" s="186"/>
      <c r="AY444" s="186"/>
      <c r="AZ444" s="186"/>
    </row>
    <row r="445" spans="1:52" ht="48" x14ac:dyDescent="0.2">
      <c r="A445" s="215">
        <v>441</v>
      </c>
      <c r="B445" s="216" t="s">
        <v>1171</v>
      </c>
      <c r="C445" s="217"/>
      <c r="D445" s="218" t="s">
        <v>124</v>
      </c>
      <c r="E445" s="219">
        <f>VLOOKUP(D445,'[1]000'!$B$19:$C$34,2,0)</f>
        <v>1</v>
      </c>
      <c r="F445" s="219" t="s">
        <v>125</v>
      </c>
      <c r="G445" s="222" t="s">
        <v>1172</v>
      </c>
      <c r="H445" s="223" t="s">
        <v>149</v>
      </c>
      <c r="I445" s="120" t="s">
        <v>1173</v>
      </c>
      <c r="J445" s="120" t="s">
        <v>1150</v>
      </c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186"/>
      <c r="AT445" s="186"/>
      <c r="AU445" s="186"/>
      <c r="AV445" s="186"/>
      <c r="AW445" s="186"/>
      <c r="AX445" s="186"/>
      <c r="AY445" s="186"/>
      <c r="AZ445" s="186"/>
    </row>
    <row r="446" spans="1:52" ht="48" x14ac:dyDescent="0.2">
      <c r="A446" s="215">
        <v>442</v>
      </c>
      <c r="B446" s="216" t="s">
        <v>1174</v>
      </c>
      <c r="C446" s="217"/>
      <c r="D446" s="218" t="s">
        <v>124</v>
      </c>
      <c r="E446" s="219">
        <f>VLOOKUP(D446,'[1]000'!$B$19:$C$34,2,0)</f>
        <v>1</v>
      </c>
      <c r="F446" s="219" t="s">
        <v>125</v>
      </c>
      <c r="G446" s="222" t="s">
        <v>1175</v>
      </c>
      <c r="H446" s="223" t="s">
        <v>149</v>
      </c>
      <c r="I446" s="218" t="s">
        <v>1176</v>
      </c>
      <c r="J446" s="120" t="s">
        <v>1150</v>
      </c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86"/>
      <c r="AT446" s="186"/>
      <c r="AU446" s="186"/>
      <c r="AV446" s="186"/>
      <c r="AW446" s="186"/>
      <c r="AX446" s="186"/>
      <c r="AY446" s="186"/>
      <c r="AZ446" s="186"/>
    </row>
    <row r="447" spans="1:52" ht="48" x14ac:dyDescent="0.2">
      <c r="A447" s="215">
        <v>443</v>
      </c>
      <c r="B447" s="216" t="s">
        <v>1177</v>
      </c>
      <c r="C447" s="217"/>
      <c r="D447" s="218" t="s">
        <v>124</v>
      </c>
      <c r="E447" s="219">
        <f>VLOOKUP(D447,'[1]000'!$B$19:$C$34,2,0)</f>
        <v>1</v>
      </c>
      <c r="F447" s="219" t="s">
        <v>125</v>
      </c>
      <c r="G447" s="222" t="s">
        <v>1178</v>
      </c>
      <c r="H447" s="223" t="s">
        <v>372</v>
      </c>
      <c r="I447" s="120" t="s">
        <v>1179</v>
      </c>
      <c r="J447" s="120" t="s">
        <v>1150</v>
      </c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6"/>
      <c r="AS447" s="186"/>
      <c r="AT447" s="186"/>
      <c r="AU447" s="186"/>
      <c r="AV447" s="186"/>
      <c r="AW447" s="186"/>
      <c r="AX447" s="186"/>
      <c r="AY447" s="186"/>
      <c r="AZ447" s="186"/>
    </row>
    <row r="448" spans="1:52" ht="48" x14ac:dyDescent="0.2">
      <c r="A448" s="215">
        <v>444</v>
      </c>
      <c r="B448" s="216" t="s">
        <v>1180</v>
      </c>
      <c r="C448" s="217"/>
      <c r="D448" s="218" t="s">
        <v>124</v>
      </c>
      <c r="E448" s="219">
        <f>VLOOKUP(D448,'[1]000'!$B$19:$C$34,2,0)</f>
        <v>1</v>
      </c>
      <c r="F448" s="219" t="s">
        <v>182</v>
      </c>
      <c r="G448" s="222" t="s">
        <v>1181</v>
      </c>
      <c r="H448" s="223" t="s">
        <v>149</v>
      </c>
      <c r="I448" s="120" t="s">
        <v>1179</v>
      </c>
      <c r="J448" s="120" t="s">
        <v>1150</v>
      </c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  <c r="AG448" s="186"/>
      <c r="AH448" s="186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6"/>
      <c r="AS448" s="186"/>
      <c r="AT448" s="186"/>
      <c r="AU448" s="186"/>
      <c r="AV448" s="186"/>
      <c r="AW448" s="186"/>
      <c r="AX448" s="186"/>
      <c r="AY448" s="186"/>
      <c r="AZ448" s="186"/>
    </row>
    <row r="449" spans="1:52" ht="48" x14ac:dyDescent="0.2">
      <c r="A449" s="215">
        <v>445</v>
      </c>
      <c r="B449" s="216" t="s">
        <v>1182</v>
      </c>
      <c r="C449" s="224"/>
      <c r="D449" s="218" t="s">
        <v>124</v>
      </c>
      <c r="E449" s="219">
        <f>VLOOKUP(D449,'[1]000'!$B$19:$C$34,2,0)</f>
        <v>1</v>
      </c>
      <c r="F449" s="219" t="s">
        <v>182</v>
      </c>
      <c r="G449" s="222" t="s">
        <v>1183</v>
      </c>
      <c r="H449" s="223" t="s">
        <v>149</v>
      </c>
      <c r="I449" s="120" t="s">
        <v>1184</v>
      </c>
      <c r="J449" s="120" t="s">
        <v>1150</v>
      </c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6"/>
      <c r="AS449" s="186"/>
      <c r="AT449" s="186"/>
      <c r="AU449" s="186"/>
      <c r="AV449" s="186"/>
      <c r="AW449" s="186"/>
      <c r="AX449" s="186"/>
      <c r="AY449" s="186"/>
      <c r="AZ449" s="186"/>
    </row>
    <row r="450" spans="1:52" ht="48" x14ac:dyDescent="0.2">
      <c r="A450" s="215">
        <v>446</v>
      </c>
      <c r="B450" s="216" t="s">
        <v>1185</v>
      </c>
      <c r="C450" s="217"/>
      <c r="D450" s="218" t="s">
        <v>124</v>
      </c>
      <c r="E450" s="219">
        <f>VLOOKUP(D450,'[1]000'!$B$19:$C$34,2,0)</f>
        <v>1</v>
      </c>
      <c r="F450" s="219" t="s">
        <v>197</v>
      </c>
      <c r="G450" s="222" t="s">
        <v>1186</v>
      </c>
      <c r="H450" s="223" t="s">
        <v>171</v>
      </c>
      <c r="I450" s="120" t="s">
        <v>1179</v>
      </c>
      <c r="J450" s="120" t="s">
        <v>1150</v>
      </c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6"/>
      <c r="AS450" s="186"/>
      <c r="AT450" s="186"/>
      <c r="AU450" s="186"/>
      <c r="AV450" s="186"/>
      <c r="AW450" s="186"/>
      <c r="AX450" s="186"/>
      <c r="AY450" s="186"/>
      <c r="AZ450" s="186"/>
    </row>
    <row r="451" spans="1:52" ht="48" x14ac:dyDescent="0.2">
      <c r="A451" s="215">
        <v>447</v>
      </c>
      <c r="B451" s="216" t="s">
        <v>1187</v>
      </c>
      <c r="C451" s="224"/>
      <c r="D451" s="218" t="s">
        <v>642</v>
      </c>
      <c r="E451" s="219">
        <f>VLOOKUP(D451,'[1]000'!$B$19:$C$34,2,0)</f>
        <v>1</v>
      </c>
      <c r="F451" s="219"/>
      <c r="G451" s="222" t="s">
        <v>1188</v>
      </c>
      <c r="H451" s="223" t="s">
        <v>1189</v>
      </c>
      <c r="I451" s="218" t="s">
        <v>1190</v>
      </c>
      <c r="J451" s="218" t="s">
        <v>1191</v>
      </c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6"/>
      <c r="AS451" s="186"/>
      <c r="AT451" s="186"/>
      <c r="AU451" s="186"/>
      <c r="AV451" s="186"/>
      <c r="AW451" s="186"/>
      <c r="AX451" s="186"/>
      <c r="AY451" s="186"/>
      <c r="AZ451" s="186"/>
    </row>
    <row r="452" spans="1:52" ht="72" x14ac:dyDescent="0.2">
      <c r="A452" s="215">
        <v>448</v>
      </c>
      <c r="B452" s="216" t="s">
        <v>1192</v>
      </c>
      <c r="C452" s="217"/>
      <c r="D452" s="218" t="s">
        <v>124</v>
      </c>
      <c r="E452" s="219">
        <f>VLOOKUP(D452,'[1]000'!$B$19:$C$34,2,0)</f>
        <v>1</v>
      </c>
      <c r="F452" s="219" t="s">
        <v>182</v>
      </c>
      <c r="G452" s="222" t="s">
        <v>1193</v>
      </c>
      <c r="H452" s="223" t="s">
        <v>132</v>
      </c>
      <c r="I452" s="120" t="s">
        <v>1194</v>
      </c>
      <c r="J452" s="120" t="s">
        <v>1150</v>
      </c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6"/>
      <c r="AS452" s="186"/>
      <c r="AT452" s="186"/>
      <c r="AU452" s="186"/>
      <c r="AV452" s="186"/>
      <c r="AW452" s="186"/>
      <c r="AX452" s="186"/>
      <c r="AY452" s="186"/>
      <c r="AZ452" s="186"/>
    </row>
    <row r="453" spans="1:52" ht="72" x14ac:dyDescent="0.2">
      <c r="A453" s="215">
        <v>449</v>
      </c>
      <c r="B453" s="216" t="s">
        <v>1195</v>
      </c>
      <c r="C453" s="217"/>
      <c r="D453" s="218" t="s">
        <v>124</v>
      </c>
      <c r="E453" s="219">
        <f>VLOOKUP(D453,'[1]000'!$B$19:$C$34,2,0)</f>
        <v>1</v>
      </c>
      <c r="F453" s="219" t="s">
        <v>200</v>
      </c>
      <c r="G453" s="226" t="s">
        <v>1196</v>
      </c>
      <c r="H453" s="223" t="s">
        <v>272</v>
      </c>
      <c r="I453" s="218" t="s">
        <v>1197</v>
      </c>
      <c r="J453" s="218" t="s">
        <v>1198</v>
      </c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6"/>
      <c r="AS453" s="186"/>
      <c r="AT453" s="186"/>
      <c r="AU453" s="186"/>
      <c r="AV453" s="186"/>
      <c r="AW453" s="186"/>
      <c r="AX453" s="186"/>
      <c r="AY453" s="186"/>
      <c r="AZ453" s="186"/>
    </row>
    <row r="454" spans="1:52" ht="73.5" customHeight="1" x14ac:dyDescent="0.2">
      <c r="A454" s="215">
        <v>450</v>
      </c>
      <c r="B454" s="216" t="s">
        <v>1199</v>
      </c>
      <c r="C454" s="217"/>
      <c r="D454" s="218" t="s">
        <v>124</v>
      </c>
      <c r="E454" s="219">
        <f>VLOOKUP(D454,'[1]000'!$B$19:$C$34,2,0)</f>
        <v>1</v>
      </c>
      <c r="F454" s="219" t="s">
        <v>197</v>
      </c>
      <c r="G454" s="222" t="s">
        <v>1200</v>
      </c>
      <c r="H454" s="223" t="s">
        <v>272</v>
      </c>
      <c r="I454" s="218" t="s">
        <v>1201</v>
      </c>
      <c r="J454" s="120" t="s">
        <v>1150</v>
      </c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6"/>
      <c r="AS454" s="186"/>
      <c r="AT454" s="186"/>
      <c r="AU454" s="186"/>
      <c r="AV454" s="186"/>
      <c r="AW454" s="186"/>
      <c r="AX454" s="186"/>
      <c r="AY454" s="186"/>
      <c r="AZ454" s="186"/>
    </row>
    <row r="455" spans="1:52" ht="21" customHeight="1" x14ac:dyDescent="0.2">
      <c r="A455" s="215">
        <v>451</v>
      </c>
      <c r="B455" s="216" t="s">
        <v>1202</v>
      </c>
      <c r="C455" s="217"/>
      <c r="D455" s="218" t="s">
        <v>124</v>
      </c>
      <c r="E455" s="219">
        <f>VLOOKUP(D455,'[1]000'!$B$19:$C$34,2,0)</f>
        <v>1</v>
      </c>
      <c r="F455" s="219" t="s">
        <v>182</v>
      </c>
      <c r="G455" s="222" t="s">
        <v>1203</v>
      </c>
      <c r="H455" s="223" t="s">
        <v>272</v>
      </c>
      <c r="I455" s="120" t="s">
        <v>1204</v>
      </c>
      <c r="J455" s="120" t="s">
        <v>1150</v>
      </c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186"/>
      <c r="AT455" s="186"/>
      <c r="AU455" s="186"/>
      <c r="AV455" s="186"/>
      <c r="AW455" s="186"/>
      <c r="AX455" s="186"/>
      <c r="AY455" s="186"/>
      <c r="AZ455" s="186"/>
    </row>
    <row r="456" spans="1:52" ht="21" customHeight="1" x14ac:dyDescent="0.2">
      <c r="A456" s="215">
        <v>452</v>
      </c>
      <c r="B456" s="216" t="s">
        <v>1205</v>
      </c>
      <c r="C456" s="224"/>
      <c r="D456" s="218" t="s">
        <v>124</v>
      </c>
      <c r="E456" s="219">
        <f>VLOOKUP(D456,'[1]000'!$B$19:$C$34,2,0)</f>
        <v>1</v>
      </c>
      <c r="F456" s="219" t="s">
        <v>197</v>
      </c>
      <c r="G456" s="222" t="s">
        <v>1206</v>
      </c>
      <c r="H456" s="223" t="s">
        <v>729</v>
      </c>
      <c r="I456" s="218" t="s">
        <v>1207</v>
      </c>
      <c r="J456" s="120" t="s">
        <v>1150</v>
      </c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6"/>
      <c r="AS456" s="186"/>
      <c r="AT456" s="186"/>
      <c r="AU456" s="186"/>
      <c r="AV456" s="186"/>
      <c r="AW456" s="186"/>
      <c r="AX456" s="186"/>
      <c r="AY456" s="186"/>
      <c r="AZ456" s="186"/>
    </row>
    <row r="457" spans="1:52" ht="88.5" customHeight="1" x14ac:dyDescent="0.2">
      <c r="A457" s="215">
        <v>453</v>
      </c>
      <c r="B457" s="216" t="s">
        <v>1208</v>
      </c>
      <c r="C457" s="224"/>
      <c r="D457" s="218" t="s">
        <v>124</v>
      </c>
      <c r="E457" s="219">
        <f>VLOOKUP(D457,'[1]000'!$B$19:$C$34,2,0)</f>
        <v>1</v>
      </c>
      <c r="F457" s="219" t="s">
        <v>182</v>
      </c>
      <c r="G457" s="222" t="s">
        <v>1209</v>
      </c>
      <c r="H457" s="221" t="s">
        <v>272</v>
      </c>
      <c r="I457" s="218" t="s">
        <v>1210</v>
      </c>
      <c r="J457" s="218" t="s">
        <v>1211</v>
      </c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6"/>
      <c r="AS457" s="186"/>
      <c r="AT457" s="186"/>
      <c r="AU457" s="186"/>
      <c r="AV457" s="186"/>
      <c r="AW457" s="186"/>
      <c r="AX457" s="186"/>
      <c r="AY457" s="186"/>
      <c r="AZ457" s="186"/>
    </row>
    <row r="458" spans="1:52" ht="66" customHeight="1" x14ac:dyDescent="0.2">
      <c r="A458" s="215">
        <v>454</v>
      </c>
      <c r="B458" s="216" t="s">
        <v>1212</v>
      </c>
      <c r="C458" s="224"/>
      <c r="D458" s="218" t="s">
        <v>124</v>
      </c>
      <c r="E458" s="219">
        <f>VLOOKUP(D458,'[1]000'!$B$19:$C$34,2,0)</f>
        <v>1</v>
      </c>
      <c r="F458" s="220" t="s">
        <v>1163</v>
      </c>
      <c r="G458" s="218" t="s">
        <v>1213</v>
      </c>
      <c r="H458" s="221" t="s">
        <v>372</v>
      </c>
      <c r="I458" s="218" t="s">
        <v>1214</v>
      </c>
      <c r="J458" s="120" t="s">
        <v>1150</v>
      </c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6"/>
      <c r="AG458" s="186"/>
      <c r="AH458" s="186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6"/>
      <c r="AS458" s="186"/>
      <c r="AT458" s="186"/>
      <c r="AU458" s="186"/>
      <c r="AV458" s="186"/>
      <c r="AW458" s="186"/>
      <c r="AX458" s="186"/>
      <c r="AY458" s="186"/>
      <c r="AZ458" s="186"/>
    </row>
    <row r="459" spans="1:52" ht="66" customHeight="1" x14ac:dyDescent="0.2">
      <c r="A459" s="215">
        <v>455</v>
      </c>
      <c r="B459" s="216" t="s">
        <v>1215</v>
      </c>
      <c r="C459" s="217"/>
      <c r="D459" s="218" t="s">
        <v>124</v>
      </c>
      <c r="E459" s="219">
        <f>VLOOKUP(D459,'[1]000'!$B$19:$C$34,2,0)</f>
        <v>1</v>
      </c>
      <c r="F459" s="219" t="s">
        <v>270</v>
      </c>
      <c r="G459" s="222" t="s">
        <v>1216</v>
      </c>
      <c r="H459" s="223" t="s">
        <v>283</v>
      </c>
      <c r="I459" s="218" t="s">
        <v>1217</v>
      </c>
      <c r="J459" s="218" t="s">
        <v>1218</v>
      </c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86"/>
      <c r="AC459" s="186"/>
      <c r="AD459" s="186"/>
      <c r="AE459" s="186"/>
      <c r="AF459" s="186"/>
      <c r="AG459" s="186"/>
      <c r="AH459" s="186"/>
      <c r="AI459" s="186"/>
      <c r="AJ459" s="186"/>
      <c r="AK459" s="186"/>
      <c r="AL459" s="186"/>
      <c r="AM459" s="186"/>
      <c r="AN459" s="186"/>
      <c r="AO459" s="186"/>
      <c r="AP459" s="186"/>
      <c r="AQ459" s="186"/>
      <c r="AR459" s="186"/>
      <c r="AS459" s="186"/>
      <c r="AT459" s="186"/>
      <c r="AU459" s="186"/>
      <c r="AV459" s="186"/>
      <c r="AW459" s="186"/>
      <c r="AX459" s="186"/>
      <c r="AY459" s="186"/>
      <c r="AZ459" s="186"/>
    </row>
    <row r="460" spans="1:52" ht="66" customHeight="1" x14ac:dyDescent="0.2">
      <c r="A460" s="215">
        <v>456</v>
      </c>
      <c r="B460" s="216" t="s">
        <v>1219</v>
      </c>
      <c r="C460" s="217"/>
      <c r="D460" s="218" t="s">
        <v>124</v>
      </c>
      <c r="E460" s="219">
        <f>VLOOKUP(D460,'[1]000'!$B$19:$C$34,2,0)</f>
        <v>1</v>
      </c>
      <c r="F460" s="219" t="s">
        <v>125</v>
      </c>
      <c r="G460" s="222" t="s">
        <v>1220</v>
      </c>
      <c r="H460" s="223" t="s">
        <v>272</v>
      </c>
      <c r="I460" s="218" t="s">
        <v>1221</v>
      </c>
      <c r="J460" s="120" t="s">
        <v>1150</v>
      </c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  <c r="AF460" s="186"/>
      <c r="AG460" s="186"/>
      <c r="AH460" s="186"/>
      <c r="AI460" s="186"/>
      <c r="AJ460" s="186"/>
      <c r="AK460" s="186"/>
      <c r="AL460" s="186"/>
      <c r="AM460" s="186"/>
      <c r="AN460" s="186"/>
      <c r="AO460" s="186"/>
      <c r="AP460" s="186"/>
      <c r="AQ460" s="186"/>
      <c r="AR460" s="186"/>
      <c r="AS460" s="186"/>
      <c r="AT460" s="186"/>
      <c r="AU460" s="186"/>
      <c r="AV460" s="186"/>
      <c r="AW460" s="186"/>
      <c r="AX460" s="186"/>
      <c r="AY460" s="186"/>
      <c r="AZ460" s="186"/>
    </row>
    <row r="461" spans="1:52" ht="66" customHeight="1" x14ac:dyDescent="0.2">
      <c r="A461" s="215">
        <v>457</v>
      </c>
      <c r="B461" s="216" t="s">
        <v>1222</v>
      </c>
      <c r="C461" s="217"/>
      <c r="D461" s="218" t="s">
        <v>124</v>
      </c>
      <c r="E461" s="219">
        <f>VLOOKUP(D461,'[1]000'!$B$19:$C$34,2,0)</f>
        <v>1</v>
      </c>
      <c r="F461" s="219" t="s">
        <v>197</v>
      </c>
      <c r="G461" s="222" t="s">
        <v>1223</v>
      </c>
      <c r="H461" s="223" t="s">
        <v>729</v>
      </c>
      <c r="I461" s="120" t="s">
        <v>1194</v>
      </c>
      <c r="J461" s="120" t="s">
        <v>1150</v>
      </c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86"/>
      <c r="AC461" s="186"/>
      <c r="AD461" s="186"/>
      <c r="AE461" s="186"/>
      <c r="AF461" s="186"/>
      <c r="AG461" s="186"/>
      <c r="AH461" s="186"/>
      <c r="AI461" s="186"/>
      <c r="AJ461" s="186"/>
      <c r="AK461" s="186"/>
      <c r="AL461" s="186"/>
      <c r="AM461" s="186"/>
      <c r="AN461" s="186"/>
      <c r="AO461" s="186"/>
      <c r="AP461" s="186"/>
      <c r="AQ461" s="186"/>
      <c r="AR461" s="186"/>
      <c r="AS461" s="186"/>
      <c r="AT461" s="186"/>
      <c r="AU461" s="186"/>
      <c r="AV461" s="186"/>
      <c r="AW461" s="186"/>
      <c r="AX461" s="186"/>
      <c r="AY461" s="186"/>
      <c r="AZ461" s="186"/>
    </row>
    <row r="462" spans="1:52" ht="66" customHeight="1" x14ac:dyDescent="0.2">
      <c r="A462" s="215">
        <v>458</v>
      </c>
      <c r="B462" s="216" t="s">
        <v>1224</v>
      </c>
      <c r="C462" s="217"/>
      <c r="D462" s="218" t="s">
        <v>124</v>
      </c>
      <c r="E462" s="219">
        <f>VLOOKUP(D462,'[1]000'!$B$19:$C$34,2,0)</f>
        <v>1</v>
      </c>
      <c r="F462" s="219" t="s">
        <v>197</v>
      </c>
      <c r="G462" s="222" t="s">
        <v>1225</v>
      </c>
      <c r="H462" s="223" t="s">
        <v>729</v>
      </c>
      <c r="I462" s="120" t="s">
        <v>1149</v>
      </c>
      <c r="J462" s="120" t="s">
        <v>1150</v>
      </c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86"/>
      <c r="AC462" s="186"/>
      <c r="AD462" s="186"/>
      <c r="AE462" s="186"/>
      <c r="AF462" s="186"/>
      <c r="AG462" s="186"/>
      <c r="AH462" s="186"/>
      <c r="AI462" s="186"/>
      <c r="AJ462" s="186"/>
      <c r="AK462" s="186"/>
      <c r="AL462" s="186"/>
      <c r="AM462" s="186"/>
      <c r="AN462" s="186"/>
      <c r="AO462" s="186"/>
      <c r="AP462" s="186"/>
      <c r="AQ462" s="186"/>
      <c r="AR462" s="186"/>
      <c r="AS462" s="186"/>
      <c r="AT462" s="186"/>
      <c r="AU462" s="186"/>
      <c r="AV462" s="186"/>
      <c r="AW462" s="186"/>
      <c r="AX462" s="186"/>
      <c r="AY462" s="186"/>
      <c r="AZ462" s="186"/>
    </row>
    <row r="463" spans="1:52" ht="75.75" customHeight="1" x14ac:dyDescent="0.2">
      <c r="A463" s="215">
        <v>459</v>
      </c>
      <c r="B463" s="216" t="s">
        <v>1226</v>
      </c>
      <c r="C463" s="217"/>
      <c r="D463" s="218" t="s">
        <v>124</v>
      </c>
      <c r="E463" s="219">
        <f>VLOOKUP(D463,'[1]000'!$B$19:$C$34,2,0)</f>
        <v>1</v>
      </c>
      <c r="F463" s="219" t="s">
        <v>197</v>
      </c>
      <c r="G463" s="222" t="s">
        <v>1227</v>
      </c>
      <c r="H463" s="223" t="s">
        <v>283</v>
      </c>
      <c r="I463" s="218" t="s">
        <v>1228</v>
      </c>
      <c r="J463" s="218" t="s">
        <v>1229</v>
      </c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6"/>
      <c r="AS463" s="186"/>
      <c r="AT463" s="186"/>
      <c r="AU463" s="186"/>
      <c r="AV463" s="186"/>
      <c r="AW463" s="186"/>
      <c r="AX463" s="186"/>
      <c r="AY463" s="186"/>
      <c r="AZ463" s="186"/>
    </row>
    <row r="464" spans="1:52" ht="66" customHeight="1" x14ac:dyDescent="0.2">
      <c r="A464" s="215">
        <v>460</v>
      </c>
      <c r="B464" s="216" t="s">
        <v>1230</v>
      </c>
      <c r="C464" s="224"/>
      <c r="D464" s="218" t="s">
        <v>136</v>
      </c>
      <c r="E464" s="219">
        <f>VLOOKUP(D464,'[1]000'!$B$19:$C$34,2,0)</f>
        <v>0.6</v>
      </c>
      <c r="F464" s="219"/>
      <c r="G464" s="231" t="s">
        <v>1231</v>
      </c>
      <c r="H464" s="223" t="s">
        <v>138</v>
      </c>
      <c r="I464" s="218" t="s">
        <v>1232</v>
      </c>
      <c r="J464" s="120" t="s">
        <v>1150</v>
      </c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186"/>
      <c r="AT464" s="186"/>
      <c r="AU464" s="186"/>
      <c r="AV464" s="186"/>
      <c r="AW464" s="186"/>
      <c r="AX464" s="186"/>
      <c r="AY464" s="186"/>
      <c r="AZ464" s="186"/>
    </row>
    <row r="465" spans="1:52" ht="66" customHeight="1" x14ac:dyDescent="0.2">
      <c r="A465" s="215">
        <v>461</v>
      </c>
      <c r="B465" s="216" t="s">
        <v>1233</v>
      </c>
      <c r="C465" s="217"/>
      <c r="D465" s="218" t="s">
        <v>124</v>
      </c>
      <c r="E465" s="219">
        <f>VLOOKUP(D465,'[1]000'!$B$19:$C$34,2,0)</f>
        <v>1</v>
      </c>
      <c r="F465" s="219" t="s">
        <v>197</v>
      </c>
      <c r="G465" s="226" t="s">
        <v>1234</v>
      </c>
      <c r="H465" s="223" t="s">
        <v>272</v>
      </c>
      <c r="I465" s="120" t="s">
        <v>1235</v>
      </c>
      <c r="J465" s="120" t="s">
        <v>1150</v>
      </c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6"/>
      <c r="AS465" s="186"/>
      <c r="AT465" s="186"/>
      <c r="AU465" s="186"/>
      <c r="AV465" s="186"/>
      <c r="AW465" s="186"/>
      <c r="AX465" s="186"/>
      <c r="AY465" s="186"/>
      <c r="AZ465" s="186"/>
    </row>
    <row r="466" spans="1:52" ht="66" customHeight="1" x14ac:dyDescent="0.2">
      <c r="A466" s="215">
        <v>462</v>
      </c>
      <c r="B466" s="216" t="s">
        <v>1236</v>
      </c>
      <c r="C466" s="217"/>
      <c r="D466" s="218" t="s">
        <v>124</v>
      </c>
      <c r="E466" s="219">
        <f>VLOOKUP(D466,'[1]000'!$B$19:$C$34,2,0)</f>
        <v>1</v>
      </c>
      <c r="F466" s="219" t="s">
        <v>200</v>
      </c>
      <c r="G466" s="222" t="s">
        <v>1237</v>
      </c>
      <c r="H466" s="223" t="s">
        <v>729</v>
      </c>
      <c r="I466" s="218" t="s">
        <v>1238</v>
      </c>
      <c r="J466" s="218" t="s">
        <v>1239</v>
      </c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6"/>
      <c r="AS466" s="186"/>
      <c r="AT466" s="186"/>
      <c r="AU466" s="186"/>
      <c r="AV466" s="186"/>
      <c r="AW466" s="186"/>
      <c r="AX466" s="186"/>
      <c r="AY466" s="186"/>
      <c r="AZ466" s="186"/>
    </row>
    <row r="467" spans="1:52" ht="66" customHeight="1" x14ac:dyDescent="0.2">
      <c r="A467" s="215">
        <v>463</v>
      </c>
      <c r="B467" s="225" t="s">
        <v>1240</v>
      </c>
      <c r="C467" s="217"/>
      <c r="D467" s="218" t="s">
        <v>124</v>
      </c>
      <c r="E467" s="219">
        <f>VLOOKUP(D467,'[1]000'!$B$19:$C$34,2,0)</f>
        <v>1</v>
      </c>
      <c r="F467" s="219" t="s">
        <v>197</v>
      </c>
      <c r="G467" s="222" t="s">
        <v>1241</v>
      </c>
      <c r="H467" s="223" t="s">
        <v>132</v>
      </c>
      <c r="I467" s="120" t="s">
        <v>1242</v>
      </c>
      <c r="J467" s="120" t="s">
        <v>1150</v>
      </c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186"/>
      <c r="AT467" s="186"/>
      <c r="AU467" s="186"/>
      <c r="AV467" s="186"/>
      <c r="AW467" s="186"/>
      <c r="AX467" s="186"/>
      <c r="AY467" s="186"/>
      <c r="AZ467" s="186"/>
    </row>
    <row r="468" spans="1:52" ht="66" customHeight="1" x14ac:dyDescent="0.2">
      <c r="A468" s="215">
        <v>464</v>
      </c>
      <c r="B468" s="216" t="s">
        <v>1243</v>
      </c>
      <c r="C468" s="217"/>
      <c r="D468" s="218" t="s">
        <v>124</v>
      </c>
      <c r="E468" s="219">
        <f>VLOOKUP(D468,'[1]000'!$B$19:$C$34,2,0)</f>
        <v>1</v>
      </c>
      <c r="F468" s="219" t="s">
        <v>197</v>
      </c>
      <c r="G468" s="222" t="s">
        <v>1244</v>
      </c>
      <c r="H468" s="223" t="s">
        <v>372</v>
      </c>
      <c r="I468" s="120" t="s">
        <v>1245</v>
      </c>
      <c r="J468" s="120" t="s">
        <v>1150</v>
      </c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186"/>
      <c r="AT468" s="186"/>
      <c r="AU468" s="186"/>
      <c r="AV468" s="186"/>
      <c r="AW468" s="186"/>
      <c r="AX468" s="186"/>
      <c r="AY468" s="186"/>
      <c r="AZ468" s="186"/>
    </row>
    <row r="469" spans="1:52" ht="66" customHeight="1" x14ac:dyDescent="0.2">
      <c r="A469" s="215">
        <v>465</v>
      </c>
      <c r="B469" s="216" t="s">
        <v>1246</v>
      </c>
      <c r="C469" s="217"/>
      <c r="D469" s="218" t="s">
        <v>124</v>
      </c>
      <c r="E469" s="219">
        <f>VLOOKUP(D469,'[1]000'!$B$19:$C$34,2,0)</f>
        <v>1</v>
      </c>
      <c r="F469" s="219" t="s">
        <v>197</v>
      </c>
      <c r="G469" s="222" t="s">
        <v>1247</v>
      </c>
      <c r="H469" s="223" t="s">
        <v>372</v>
      </c>
      <c r="I469" s="120" t="s">
        <v>1245</v>
      </c>
      <c r="J469" s="120" t="s">
        <v>1150</v>
      </c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186"/>
      <c r="AT469" s="186"/>
      <c r="AU469" s="186"/>
      <c r="AV469" s="186"/>
      <c r="AW469" s="186"/>
      <c r="AX469" s="186"/>
      <c r="AY469" s="186"/>
      <c r="AZ469" s="186"/>
    </row>
    <row r="470" spans="1:52" ht="66" customHeight="1" x14ac:dyDescent="0.2">
      <c r="A470" s="215">
        <v>466</v>
      </c>
      <c r="B470" s="216" t="s">
        <v>1248</v>
      </c>
      <c r="C470" s="224"/>
      <c r="D470" s="218" t="s">
        <v>124</v>
      </c>
      <c r="E470" s="219">
        <f>VLOOKUP(D470,'[1]000'!$B$19:$C$34,2,0)</f>
        <v>1</v>
      </c>
      <c r="F470" s="219" t="s">
        <v>200</v>
      </c>
      <c r="G470" s="226" t="s">
        <v>1249</v>
      </c>
      <c r="H470" s="223" t="s">
        <v>729</v>
      </c>
      <c r="I470" s="218" t="s">
        <v>1250</v>
      </c>
      <c r="J470" s="120" t="s">
        <v>1150</v>
      </c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186"/>
      <c r="AT470" s="186"/>
      <c r="AU470" s="186"/>
      <c r="AV470" s="186"/>
      <c r="AW470" s="186"/>
      <c r="AX470" s="186"/>
      <c r="AY470" s="186"/>
      <c r="AZ470" s="186"/>
    </row>
    <row r="471" spans="1:52" ht="66" customHeight="1" x14ac:dyDescent="0.2">
      <c r="A471" s="215">
        <v>467</v>
      </c>
      <c r="B471" s="216" t="s">
        <v>1251</v>
      </c>
      <c r="C471" s="224"/>
      <c r="D471" s="218" t="s">
        <v>237</v>
      </c>
      <c r="E471" s="219">
        <f>VLOOKUP(D471,'[1]000'!$B$19:$C$34,2,0)</f>
        <v>0.2</v>
      </c>
      <c r="F471" s="219"/>
      <c r="G471" s="218" t="s">
        <v>218</v>
      </c>
      <c r="H471" s="221" t="s">
        <v>219</v>
      </c>
      <c r="I471" s="218" t="s">
        <v>1252</v>
      </c>
      <c r="J471" s="120" t="s">
        <v>1150</v>
      </c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6"/>
      <c r="AK471" s="186"/>
      <c r="AL471" s="186"/>
      <c r="AM471" s="186"/>
      <c r="AN471" s="186"/>
      <c r="AO471" s="186"/>
      <c r="AP471" s="186"/>
      <c r="AQ471" s="186"/>
      <c r="AR471" s="186"/>
      <c r="AS471" s="186"/>
      <c r="AT471" s="186"/>
      <c r="AU471" s="186"/>
      <c r="AV471" s="186"/>
      <c r="AW471" s="186"/>
      <c r="AX471" s="186"/>
      <c r="AY471" s="186"/>
      <c r="AZ471" s="186"/>
    </row>
    <row r="472" spans="1:52" ht="66" customHeight="1" x14ac:dyDescent="0.2">
      <c r="A472" s="215">
        <v>468</v>
      </c>
      <c r="B472" s="216" t="s">
        <v>1253</v>
      </c>
      <c r="C472" s="224"/>
      <c r="D472" s="218" t="s">
        <v>136</v>
      </c>
      <c r="E472" s="219">
        <f>VLOOKUP(D472,'[1]000'!$B$19:$C$34,2,0)</f>
        <v>0.6</v>
      </c>
      <c r="F472" s="220"/>
      <c r="G472" s="222" t="s">
        <v>1254</v>
      </c>
      <c r="H472" s="223" t="s">
        <v>138</v>
      </c>
      <c r="I472" s="218" t="s">
        <v>1255</v>
      </c>
      <c r="J472" s="218" t="s">
        <v>1150</v>
      </c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6"/>
      <c r="AM472" s="186"/>
      <c r="AN472" s="186"/>
      <c r="AO472" s="186"/>
      <c r="AP472" s="186"/>
      <c r="AQ472" s="186"/>
      <c r="AR472" s="186"/>
      <c r="AS472" s="186"/>
      <c r="AT472" s="186"/>
      <c r="AU472" s="186"/>
      <c r="AV472" s="186"/>
      <c r="AW472" s="186"/>
      <c r="AX472" s="186"/>
      <c r="AY472" s="186"/>
      <c r="AZ472" s="186"/>
    </row>
    <row r="473" spans="1:52" ht="72" x14ac:dyDescent="0.2">
      <c r="A473" s="215">
        <v>469</v>
      </c>
      <c r="B473" s="216" t="s">
        <v>1256</v>
      </c>
      <c r="C473" s="217"/>
      <c r="D473" s="218" t="s">
        <v>124</v>
      </c>
      <c r="E473" s="219">
        <f>VLOOKUP(D473,'[1]000'!$B$19:$C$34,2,0)</f>
        <v>1</v>
      </c>
      <c r="F473" s="219" t="s">
        <v>182</v>
      </c>
      <c r="G473" s="222" t="s">
        <v>1257</v>
      </c>
      <c r="H473" s="223" t="s">
        <v>132</v>
      </c>
      <c r="I473" s="120" t="s">
        <v>1258</v>
      </c>
      <c r="J473" s="120" t="s">
        <v>1259</v>
      </c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86"/>
      <c r="AC473" s="186"/>
      <c r="AD473" s="186"/>
      <c r="AE473" s="186"/>
      <c r="AF473" s="186"/>
      <c r="AG473" s="186"/>
      <c r="AH473" s="186"/>
      <c r="AI473" s="186"/>
      <c r="AJ473" s="186"/>
      <c r="AK473" s="186"/>
      <c r="AL473" s="186"/>
      <c r="AM473" s="186"/>
      <c r="AN473" s="186"/>
      <c r="AO473" s="186"/>
      <c r="AP473" s="186"/>
      <c r="AQ473" s="186"/>
      <c r="AR473" s="186"/>
      <c r="AS473" s="186"/>
      <c r="AT473" s="186"/>
      <c r="AU473" s="186"/>
      <c r="AV473" s="186"/>
      <c r="AW473" s="186"/>
      <c r="AX473" s="186"/>
      <c r="AY473" s="186"/>
      <c r="AZ473" s="186"/>
    </row>
    <row r="474" spans="1:52" ht="72" x14ac:dyDescent="0.2">
      <c r="A474" s="215">
        <v>470</v>
      </c>
      <c r="B474" s="216" t="s">
        <v>1260</v>
      </c>
      <c r="C474" s="217"/>
      <c r="D474" s="218" t="s">
        <v>136</v>
      </c>
      <c r="E474" s="219">
        <f>VLOOKUP(D474,'[1]000'!$B$19:$C$34,2,0)</f>
        <v>0.6</v>
      </c>
      <c r="F474" s="219"/>
      <c r="G474" s="222" t="s">
        <v>1261</v>
      </c>
      <c r="H474" s="223" t="s">
        <v>138</v>
      </c>
      <c r="I474" s="218" t="s">
        <v>1262</v>
      </c>
      <c r="J474" s="120" t="s">
        <v>1259</v>
      </c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6"/>
      <c r="AT474" s="186"/>
      <c r="AU474" s="186"/>
      <c r="AV474" s="186"/>
      <c r="AW474" s="186"/>
      <c r="AX474" s="186"/>
      <c r="AY474" s="186"/>
      <c r="AZ474" s="186"/>
    </row>
    <row r="475" spans="1:52" ht="120" x14ac:dyDescent="0.2">
      <c r="A475" s="215">
        <v>471</v>
      </c>
      <c r="B475" s="216" t="s">
        <v>1263</v>
      </c>
      <c r="C475" s="217"/>
      <c r="D475" s="218" t="s">
        <v>237</v>
      </c>
      <c r="E475" s="219">
        <f>VLOOKUP(D475,'[1]000'!$B$19:$C$34,2,0)</f>
        <v>0.2</v>
      </c>
      <c r="F475" s="220"/>
      <c r="G475" s="222" t="s">
        <v>1264</v>
      </c>
      <c r="H475" s="223" t="s">
        <v>462</v>
      </c>
      <c r="I475" s="218" t="s">
        <v>1265</v>
      </c>
      <c r="J475" s="218" t="s">
        <v>1259</v>
      </c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6"/>
      <c r="AT475" s="186"/>
      <c r="AU475" s="186"/>
      <c r="AV475" s="186"/>
      <c r="AW475" s="186"/>
      <c r="AX475" s="186"/>
      <c r="AY475" s="186"/>
      <c r="AZ475" s="186"/>
    </row>
    <row r="476" spans="1:52" ht="48" x14ac:dyDescent="0.2">
      <c r="A476" s="215">
        <v>472</v>
      </c>
      <c r="B476" s="216" t="s">
        <v>1266</v>
      </c>
      <c r="C476" s="217"/>
      <c r="D476" s="218" t="s">
        <v>124</v>
      </c>
      <c r="E476" s="219">
        <f>VLOOKUP(D476,'[1]000'!$B$19:$C$34,2,0)</f>
        <v>1</v>
      </c>
      <c r="F476" s="219" t="s">
        <v>197</v>
      </c>
      <c r="G476" s="222" t="s">
        <v>1160</v>
      </c>
      <c r="H476" s="221">
        <v>2564</v>
      </c>
      <c r="I476" s="251" t="s">
        <v>1267</v>
      </c>
      <c r="J476" s="218" t="s">
        <v>1259</v>
      </c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6"/>
      <c r="AT476" s="186"/>
      <c r="AU476" s="186"/>
      <c r="AV476" s="186"/>
      <c r="AW476" s="186"/>
      <c r="AX476" s="186"/>
      <c r="AY476" s="186"/>
      <c r="AZ476" s="186"/>
    </row>
    <row r="477" spans="1:52" ht="48" x14ac:dyDescent="0.2">
      <c r="A477" s="215">
        <v>473</v>
      </c>
      <c r="B477" s="216" t="s">
        <v>1268</v>
      </c>
      <c r="C477" s="217"/>
      <c r="D477" s="218" t="s">
        <v>124</v>
      </c>
      <c r="E477" s="219">
        <f>VLOOKUP(D477,'[1]000'!$B$19:$C$34,2,0)</f>
        <v>1</v>
      </c>
      <c r="F477" s="219" t="s">
        <v>197</v>
      </c>
      <c r="G477" s="222" t="s">
        <v>1269</v>
      </c>
      <c r="H477" s="221">
        <v>2564</v>
      </c>
      <c r="I477" s="251" t="s">
        <v>1267</v>
      </c>
      <c r="J477" s="218" t="s">
        <v>1259</v>
      </c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6"/>
      <c r="AT477" s="186"/>
      <c r="AU477" s="186"/>
      <c r="AV477" s="186"/>
      <c r="AW477" s="186"/>
      <c r="AX477" s="186"/>
      <c r="AY477" s="186"/>
      <c r="AZ477" s="186"/>
    </row>
    <row r="478" spans="1:52" ht="72" x14ac:dyDescent="0.2">
      <c r="A478" s="215">
        <v>474</v>
      </c>
      <c r="B478" s="216" t="s">
        <v>1270</v>
      </c>
      <c r="C478" s="217"/>
      <c r="D478" s="218" t="s">
        <v>124</v>
      </c>
      <c r="E478" s="219">
        <f>VLOOKUP(D478,'[1]000'!$B$19:$C$34,2,0)</f>
        <v>1</v>
      </c>
      <c r="F478" s="220" t="s">
        <v>125</v>
      </c>
      <c r="G478" s="218" t="s">
        <v>1271</v>
      </c>
      <c r="H478" s="221" t="s">
        <v>127</v>
      </c>
      <c r="I478" s="218" t="s">
        <v>1272</v>
      </c>
      <c r="J478" s="218" t="s">
        <v>1273</v>
      </c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6"/>
      <c r="AT478" s="186"/>
      <c r="AU478" s="186"/>
      <c r="AV478" s="186"/>
      <c r="AW478" s="186"/>
      <c r="AX478" s="186"/>
      <c r="AY478" s="186"/>
      <c r="AZ478" s="186"/>
    </row>
    <row r="479" spans="1:52" ht="72" x14ac:dyDescent="0.2">
      <c r="A479" s="215">
        <v>475</v>
      </c>
      <c r="B479" s="216" t="s">
        <v>1274</v>
      </c>
      <c r="C479" s="217"/>
      <c r="D479" s="218" t="s">
        <v>124</v>
      </c>
      <c r="E479" s="219">
        <f>VLOOKUP(D479,'[1]000'!$B$19:$C$34,2,0)</f>
        <v>1</v>
      </c>
      <c r="F479" s="220" t="s">
        <v>125</v>
      </c>
      <c r="G479" s="218" t="s">
        <v>1275</v>
      </c>
      <c r="H479" s="221" t="s">
        <v>127</v>
      </c>
      <c r="I479" s="218" t="s">
        <v>1276</v>
      </c>
      <c r="J479" s="218" t="s">
        <v>1259</v>
      </c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86"/>
      <c r="AT479" s="186"/>
      <c r="AU479" s="186"/>
      <c r="AV479" s="186"/>
      <c r="AW479" s="186"/>
      <c r="AX479" s="186"/>
      <c r="AY479" s="186"/>
      <c r="AZ479" s="186"/>
    </row>
    <row r="480" spans="1:52" ht="72" x14ac:dyDescent="0.2">
      <c r="A480" s="215">
        <v>476</v>
      </c>
      <c r="B480" s="216" t="s">
        <v>1277</v>
      </c>
      <c r="C480" s="217"/>
      <c r="D480" s="218" t="s">
        <v>124</v>
      </c>
      <c r="E480" s="219">
        <f>VLOOKUP(D480,'[1]000'!$B$19:$C$34,2,0)</f>
        <v>1</v>
      </c>
      <c r="F480" s="219" t="s">
        <v>200</v>
      </c>
      <c r="G480" s="222" t="s">
        <v>1278</v>
      </c>
      <c r="H480" s="223" t="s">
        <v>304</v>
      </c>
      <c r="I480" s="218" t="s">
        <v>1279</v>
      </c>
      <c r="J480" s="218" t="s">
        <v>1280</v>
      </c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86"/>
      <c r="AT480" s="186"/>
      <c r="AU480" s="186"/>
      <c r="AV480" s="186"/>
      <c r="AW480" s="186"/>
      <c r="AX480" s="186"/>
      <c r="AY480" s="186"/>
      <c r="AZ480" s="186"/>
    </row>
    <row r="481" spans="1:52" ht="48" x14ac:dyDescent="0.2">
      <c r="A481" s="215">
        <v>477</v>
      </c>
      <c r="B481" s="216" t="s">
        <v>1281</v>
      </c>
      <c r="C481" s="224"/>
      <c r="D481" s="218" t="s">
        <v>124</v>
      </c>
      <c r="E481" s="219">
        <f>VLOOKUP(D481,'[1]000'!$B$19:$C$34,2,0)</f>
        <v>1</v>
      </c>
      <c r="F481" s="219" t="s">
        <v>182</v>
      </c>
      <c r="G481" s="222" t="s">
        <v>1282</v>
      </c>
      <c r="H481" s="223" t="s">
        <v>171</v>
      </c>
      <c r="I481" s="120" t="s">
        <v>1283</v>
      </c>
      <c r="J481" s="120" t="s">
        <v>1259</v>
      </c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86"/>
      <c r="AT481" s="186"/>
      <c r="AU481" s="186"/>
      <c r="AV481" s="186"/>
      <c r="AW481" s="186"/>
      <c r="AX481" s="186"/>
      <c r="AY481" s="186"/>
      <c r="AZ481" s="186"/>
    </row>
    <row r="482" spans="1:52" ht="48" x14ac:dyDescent="0.2">
      <c r="A482" s="215">
        <v>478</v>
      </c>
      <c r="B482" s="216" t="s">
        <v>1284</v>
      </c>
      <c r="C482" s="224"/>
      <c r="D482" s="218" t="s">
        <v>159</v>
      </c>
      <c r="E482" s="219">
        <f>VLOOKUP(D482,'[1]000'!$B$19:$C$34,2,0)</f>
        <v>0.4</v>
      </c>
      <c r="F482" s="219"/>
      <c r="G482" s="222" t="s">
        <v>1285</v>
      </c>
      <c r="H482" s="223" t="s">
        <v>1286</v>
      </c>
      <c r="I482" s="120" t="s">
        <v>1287</v>
      </c>
      <c r="J482" s="120" t="s">
        <v>1259</v>
      </c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186"/>
      <c r="AT482" s="186"/>
      <c r="AU482" s="186"/>
      <c r="AV482" s="186"/>
      <c r="AW482" s="186"/>
      <c r="AX482" s="186"/>
      <c r="AY482" s="186"/>
      <c r="AZ482" s="186"/>
    </row>
    <row r="483" spans="1:52" ht="48" x14ac:dyDescent="0.2">
      <c r="A483" s="215">
        <v>479</v>
      </c>
      <c r="B483" s="216" t="s">
        <v>1288</v>
      </c>
      <c r="C483" s="224"/>
      <c r="D483" s="218" t="s">
        <v>159</v>
      </c>
      <c r="E483" s="219">
        <f>VLOOKUP(D483,'[1]000'!$B$19:$C$34,2,0)</f>
        <v>0.4</v>
      </c>
      <c r="F483" s="120"/>
      <c r="G483" s="222" t="s">
        <v>1289</v>
      </c>
      <c r="H483" s="223" t="s">
        <v>1286</v>
      </c>
      <c r="I483" s="120" t="s">
        <v>1287</v>
      </c>
      <c r="J483" s="120" t="s">
        <v>1259</v>
      </c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  <c r="AG483" s="186"/>
      <c r="AH483" s="186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6"/>
      <c r="AS483" s="186"/>
      <c r="AT483" s="186"/>
      <c r="AU483" s="186"/>
      <c r="AV483" s="186"/>
      <c r="AW483" s="186"/>
      <c r="AX483" s="186"/>
      <c r="AY483" s="186"/>
      <c r="AZ483" s="186"/>
    </row>
    <row r="484" spans="1:52" ht="48" x14ac:dyDescent="0.2">
      <c r="A484" s="215">
        <v>480</v>
      </c>
      <c r="B484" s="216" t="s">
        <v>1290</v>
      </c>
      <c r="C484" s="224"/>
      <c r="D484" s="218" t="s">
        <v>159</v>
      </c>
      <c r="E484" s="219">
        <f>VLOOKUP(D484,'[1]000'!$B$19:$C$34,2,0)</f>
        <v>0.4</v>
      </c>
      <c r="F484" s="219"/>
      <c r="G484" s="222" t="s">
        <v>1291</v>
      </c>
      <c r="H484" s="223" t="s">
        <v>1286</v>
      </c>
      <c r="I484" s="120" t="s">
        <v>1287</v>
      </c>
      <c r="J484" s="120" t="s">
        <v>1259</v>
      </c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  <c r="AF484" s="186"/>
      <c r="AG484" s="186"/>
      <c r="AH484" s="186"/>
      <c r="AI484" s="186"/>
      <c r="AJ484" s="186"/>
      <c r="AK484" s="186"/>
      <c r="AL484" s="186"/>
      <c r="AM484" s="186"/>
      <c r="AN484" s="186"/>
      <c r="AO484" s="186"/>
      <c r="AP484" s="186"/>
      <c r="AQ484" s="186"/>
      <c r="AR484" s="186"/>
      <c r="AS484" s="186"/>
      <c r="AT484" s="186"/>
      <c r="AU484" s="186"/>
      <c r="AV484" s="186"/>
      <c r="AW484" s="186"/>
      <c r="AX484" s="186"/>
      <c r="AY484" s="186"/>
      <c r="AZ484" s="186"/>
    </row>
    <row r="485" spans="1:52" ht="48" x14ac:dyDescent="0.2">
      <c r="A485" s="215">
        <v>481</v>
      </c>
      <c r="B485" s="216" t="s">
        <v>1292</v>
      </c>
      <c r="C485" s="217"/>
      <c r="D485" s="218" t="s">
        <v>124</v>
      </c>
      <c r="E485" s="219">
        <f>VLOOKUP(D485,'[1]000'!$B$19:$C$34,2,0)</f>
        <v>1</v>
      </c>
      <c r="F485" s="219" t="s">
        <v>182</v>
      </c>
      <c r="G485" s="222" t="s">
        <v>1293</v>
      </c>
      <c r="H485" s="223" t="s">
        <v>132</v>
      </c>
      <c r="I485" s="218" t="s">
        <v>1294</v>
      </c>
      <c r="J485" s="120" t="s">
        <v>1259</v>
      </c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  <c r="AF485" s="186"/>
      <c r="AG485" s="186"/>
      <c r="AH485" s="186"/>
      <c r="AI485" s="186"/>
      <c r="AJ485" s="186"/>
      <c r="AK485" s="186"/>
      <c r="AL485" s="186"/>
      <c r="AM485" s="186"/>
      <c r="AN485" s="186"/>
      <c r="AO485" s="186"/>
      <c r="AP485" s="186"/>
      <c r="AQ485" s="186"/>
      <c r="AR485" s="186"/>
      <c r="AS485" s="186"/>
      <c r="AT485" s="186"/>
      <c r="AU485" s="186"/>
      <c r="AV485" s="186"/>
      <c r="AW485" s="186"/>
      <c r="AX485" s="186"/>
      <c r="AY485" s="186"/>
      <c r="AZ485" s="186"/>
    </row>
    <row r="486" spans="1:52" ht="72" x14ac:dyDescent="0.2">
      <c r="A486" s="215">
        <v>482</v>
      </c>
      <c r="B486" s="216" t="s">
        <v>1295</v>
      </c>
      <c r="C486" s="224"/>
      <c r="D486" s="218" t="s">
        <v>124</v>
      </c>
      <c r="E486" s="219">
        <f>VLOOKUP(D486,'[1]000'!$B$19:$C$34,2,0)</f>
        <v>1</v>
      </c>
      <c r="F486" s="219" t="s">
        <v>182</v>
      </c>
      <c r="G486" s="222" t="s">
        <v>1296</v>
      </c>
      <c r="H486" s="223" t="s">
        <v>1297</v>
      </c>
      <c r="I486" s="120" t="s">
        <v>1258</v>
      </c>
      <c r="J486" s="120" t="s">
        <v>1259</v>
      </c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86"/>
      <c r="AC486" s="186"/>
      <c r="AD486" s="186"/>
      <c r="AE486" s="186"/>
      <c r="AF486" s="186"/>
      <c r="AG486" s="186"/>
      <c r="AH486" s="186"/>
      <c r="AI486" s="186"/>
      <c r="AJ486" s="186"/>
      <c r="AK486" s="186"/>
      <c r="AL486" s="186"/>
      <c r="AM486" s="186"/>
      <c r="AN486" s="186"/>
      <c r="AO486" s="186"/>
      <c r="AP486" s="186"/>
      <c r="AQ486" s="186"/>
      <c r="AR486" s="186"/>
      <c r="AS486" s="186"/>
      <c r="AT486" s="186"/>
      <c r="AU486" s="186"/>
      <c r="AV486" s="186"/>
      <c r="AW486" s="186"/>
      <c r="AX486" s="186"/>
      <c r="AY486" s="186"/>
      <c r="AZ486" s="186"/>
    </row>
    <row r="487" spans="1:52" ht="72" x14ac:dyDescent="0.2">
      <c r="A487" s="215">
        <v>483</v>
      </c>
      <c r="B487" s="216" t="s">
        <v>1298</v>
      </c>
      <c r="C487" s="224"/>
      <c r="D487" s="218" t="s">
        <v>136</v>
      </c>
      <c r="E487" s="219">
        <f>VLOOKUP(D487,'[1]000'!$B$19:$C$34,2,0)</f>
        <v>0.6</v>
      </c>
      <c r="F487" s="219"/>
      <c r="G487" s="222" t="s">
        <v>1299</v>
      </c>
      <c r="H487" s="223" t="s">
        <v>138</v>
      </c>
      <c r="I487" s="218" t="s">
        <v>1300</v>
      </c>
      <c r="J487" s="120" t="s">
        <v>1259</v>
      </c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86"/>
      <c r="AC487" s="186"/>
      <c r="AD487" s="186"/>
      <c r="AE487" s="186"/>
      <c r="AF487" s="186"/>
      <c r="AG487" s="186"/>
      <c r="AH487" s="186"/>
      <c r="AI487" s="186"/>
      <c r="AJ487" s="186"/>
      <c r="AK487" s="186"/>
      <c r="AL487" s="186"/>
      <c r="AM487" s="186"/>
      <c r="AN487" s="186"/>
      <c r="AO487" s="186"/>
      <c r="AP487" s="186"/>
      <c r="AQ487" s="186"/>
      <c r="AR487" s="186"/>
      <c r="AS487" s="186"/>
      <c r="AT487" s="186"/>
      <c r="AU487" s="186"/>
      <c r="AV487" s="186"/>
      <c r="AW487" s="186"/>
      <c r="AX487" s="186"/>
      <c r="AY487" s="186"/>
      <c r="AZ487" s="186"/>
    </row>
    <row r="488" spans="1:52" x14ac:dyDescent="0.2">
      <c r="A488" s="215">
        <v>484</v>
      </c>
      <c r="B488" s="225" t="s">
        <v>1301</v>
      </c>
      <c r="C488" s="217"/>
      <c r="D488" s="218" t="s">
        <v>213</v>
      </c>
      <c r="E488" s="219">
        <f>VLOOKUP(D488,'[1]000'!$B$19:$C$34,2,0)</f>
        <v>1</v>
      </c>
      <c r="F488" s="219"/>
      <c r="G488" s="226" t="s">
        <v>214</v>
      </c>
      <c r="H488" s="223" t="s">
        <v>380</v>
      </c>
      <c r="I488" s="120" t="s">
        <v>1276</v>
      </c>
      <c r="J488" s="120" t="s">
        <v>1259</v>
      </c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86"/>
      <c r="AC488" s="186"/>
      <c r="AD488" s="186"/>
      <c r="AE488" s="186"/>
      <c r="AF488" s="186"/>
      <c r="AG488" s="186"/>
      <c r="AH488" s="186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6"/>
      <c r="AS488" s="186"/>
      <c r="AT488" s="186"/>
      <c r="AU488" s="186"/>
      <c r="AV488" s="186"/>
      <c r="AW488" s="186"/>
      <c r="AX488" s="186"/>
      <c r="AY488" s="186"/>
      <c r="AZ488" s="186"/>
    </row>
    <row r="489" spans="1:52" x14ac:dyDescent="0.2">
      <c r="A489" s="215">
        <v>485</v>
      </c>
      <c r="B489" s="225" t="s">
        <v>1302</v>
      </c>
      <c r="C489" s="217"/>
      <c r="D489" s="218" t="s">
        <v>213</v>
      </c>
      <c r="E489" s="219">
        <f>VLOOKUP(D489,'[1]000'!$B$19:$C$34,2,0)</f>
        <v>1</v>
      </c>
      <c r="F489" s="219"/>
      <c r="G489" s="226" t="s">
        <v>214</v>
      </c>
      <c r="H489" s="223" t="s">
        <v>380</v>
      </c>
      <c r="I489" s="120" t="s">
        <v>1276</v>
      </c>
      <c r="J489" s="120" t="s">
        <v>1259</v>
      </c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186"/>
      <c r="AT489" s="186"/>
      <c r="AU489" s="186"/>
      <c r="AV489" s="186"/>
      <c r="AW489" s="186"/>
      <c r="AX489" s="186"/>
      <c r="AY489" s="186"/>
      <c r="AZ489" s="186"/>
    </row>
    <row r="490" spans="1:52" ht="48" x14ac:dyDescent="0.2">
      <c r="A490" s="215">
        <v>486</v>
      </c>
      <c r="B490" s="216" t="s">
        <v>1303</v>
      </c>
      <c r="C490" s="224"/>
      <c r="D490" s="218" t="s">
        <v>136</v>
      </c>
      <c r="E490" s="219">
        <f>VLOOKUP(D490,'[1]000'!$B$19:$C$34,2,0)</f>
        <v>0.6</v>
      </c>
      <c r="F490" s="219"/>
      <c r="G490" s="222" t="s">
        <v>1304</v>
      </c>
      <c r="H490" s="223" t="s">
        <v>138</v>
      </c>
      <c r="I490" s="120" t="s">
        <v>1305</v>
      </c>
      <c r="J490" s="120" t="s">
        <v>1259</v>
      </c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86"/>
      <c r="AC490" s="186"/>
      <c r="AD490" s="186"/>
      <c r="AE490" s="186"/>
      <c r="AF490" s="186"/>
      <c r="AG490" s="186"/>
      <c r="AH490" s="186"/>
      <c r="AI490" s="186"/>
      <c r="AJ490" s="186"/>
      <c r="AK490" s="186"/>
      <c r="AL490" s="186"/>
      <c r="AM490" s="186"/>
      <c r="AN490" s="186"/>
      <c r="AO490" s="186"/>
      <c r="AP490" s="186"/>
      <c r="AQ490" s="186"/>
      <c r="AR490" s="186"/>
      <c r="AS490" s="186"/>
      <c r="AT490" s="186"/>
      <c r="AU490" s="186"/>
      <c r="AV490" s="186"/>
      <c r="AW490" s="186"/>
      <c r="AX490" s="186"/>
      <c r="AY490" s="186"/>
      <c r="AZ490" s="186"/>
    </row>
    <row r="491" spans="1:52" ht="48" x14ac:dyDescent="0.2">
      <c r="A491" s="215">
        <v>487</v>
      </c>
      <c r="B491" s="216" t="s">
        <v>1306</v>
      </c>
      <c r="C491" s="224"/>
      <c r="D491" s="218" t="s">
        <v>136</v>
      </c>
      <c r="E491" s="219">
        <f>VLOOKUP(D491,'[1]000'!$B$19:$C$34,2,0)</f>
        <v>0.6</v>
      </c>
      <c r="F491" s="219"/>
      <c r="G491" s="222" t="s">
        <v>1307</v>
      </c>
      <c r="H491" s="223" t="s">
        <v>138</v>
      </c>
      <c r="I491" s="218" t="s">
        <v>1308</v>
      </c>
      <c r="J491" s="120" t="s">
        <v>1259</v>
      </c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86"/>
      <c r="AC491" s="186"/>
      <c r="AD491" s="186"/>
      <c r="AE491" s="186"/>
      <c r="AF491" s="186"/>
      <c r="AG491" s="186"/>
      <c r="AH491" s="186"/>
      <c r="AI491" s="186"/>
      <c r="AJ491" s="186"/>
      <c r="AK491" s="186"/>
      <c r="AL491" s="186"/>
      <c r="AM491" s="186"/>
      <c r="AN491" s="186"/>
      <c r="AO491" s="186"/>
      <c r="AP491" s="186"/>
      <c r="AQ491" s="186"/>
      <c r="AR491" s="186"/>
      <c r="AS491" s="186"/>
      <c r="AT491" s="186"/>
      <c r="AU491" s="186"/>
      <c r="AV491" s="186"/>
      <c r="AW491" s="186"/>
      <c r="AX491" s="186"/>
      <c r="AY491" s="186"/>
      <c r="AZ491" s="186"/>
    </row>
    <row r="492" spans="1:52" ht="72" x14ac:dyDescent="0.2">
      <c r="A492" s="215">
        <v>488</v>
      </c>
      <c r="B492" s="216" t="s">
        <v>1309</v>
      </c>
      <c r="C492" s="224"/>
      <c r="D492" s="218" t="s">
        <v>237</v>
      </c>
      <c r="E492" s="219">
        <f>VLOOKUP(D492,'[1]000'!$B$19:$C$34,2,0)</f>
        <v>0.2</v>
      </c>
      <c r="F492" s="219"/>
      <c r="G492" s="222" t="s">
        <v>1310</v>
      </c>
      <c r="H492" s="223" t="s">
        <v>1311</v>
      </c>
      <c r="I492" s="218" t="s">
        <v>1312</v>
      </c>
      <c r="J492" s="120" t="s">
        <v>1259</v>
      </c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186"/>
      <c r="AT492" s="186"/>
      <c r="AU492" s="186"/>
      <c r="AV492" s="186"/>
      <c r="AW492" s="186"/>
      <c r="AX492" s="186"/>
      <c r="AY492" s="186"/>
      <c r="AZ492" s="186"/>
    </row>
    <row r="493" spans="1:52" ht="96" x14ac:dyDescent="0.2">
      <c r="A493" s="215">
        <v>489</v>
      </c>
      <c r="B493" s="216" t="s">
        <v>1313</v>
      </c>
      <c r="C493" s="224"/>
      <c r="D493" s="218" t="s">
        <v>124</v>
      </c>
      <c r="E493" s="219">
        <f>VLOOKUP(D493,'[1]000'!$B$19:$C$34,2,0)</f>
        <v>1</v>
      </c>
      <c r="F493" s="219" t="s">
        <v>1163</v>
      </c>
      <c r="G493" s="222" t="s">
        <v>1314</v>
      </c>
      <c r="H493" s="223" t="s">
        <v>132</v>
      </c>
      <c r="I493" s="120" t="s">
        <v>1315</v>
      </c>
      <c r="J493" s="120" t="s">
        <v>1259</v>
      </c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186"/>
      <c r="AT493" s="186"/>
      <c r="AU493" s="186"/>
      <c r="AV493" s="186"/>
      <c r="AW493" s="186"/>
      <c r="AX493" s="186"/>
      <c r="AY493" s="186"/>
      <c r="AZ493" s="186"/>
    </row>
    <row r="494" spans="1:52" ht="72" x14ac:dyDescent="0.2">
      <c r="A494" s="215">
        <v>490</v>
      </c>
      <c r="B494" s="216" t="s">
        <v>1316</v>
      </c>
      <c r="C494" s="224"/>
      <c r="D494" s="218" t="s">
        <v>124</v>
      </c>
      <c r="E494" s="219">
        <f>VLOOKUP(D494,'[1]000'!$B$19:$C$34,2,0)</f>
        <v>1</v>
      </c>
      <c r="F494" s="219" t="s">
        <v>125</v>
      </c>
      <c r="G494" s="222" t="s">
        <v>649</v>
      </c>
      <c r="H494" s="223" t="s">
        <v>449</v>
      </c>
      <c r="I494" s="218" t="s">
        <v>1317</v>
      </c>
      <c r="J494" s="120" t="s">
        <v>1259</v>
      </c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186"/>
      <c r="AT494" s="186"/>
      <c r="AU494" s="186"/>
      <c r="AV494" s="186"/>
      <c r="AW494" s="186"/>
      <c r="AX494" s="186"/>
      <c r="AY494" s="186"/>
      <c r="AZ494" s="186"/>
    </row>
    <row r="495" spans="1:52" ht="48" x14ac:dyDescent="0.2">
      <c r="A495" s="215">
        <v>491</v>
      </c>
      <c r="B495" s="216" t="s">
        <v>1318</v>
      </c>
      <c r="C495" s="217"/>
      <c r="D495" s="218" t="s">
        <v>159</v>
      </c>
      <c r="E495" s="219">
        <f>VLOOKUP(D495,'[1]000'!$B$19:$C$34,2,0)</f>
        <v>0.4</v>
      </c>
      <c r="F495" s="219"/>
      <c r="G495" s="222" t="s">
        <v>1319</v>
      </c>
      <c r="H495" s="223" t="s">
        <v>1320</v>
      </c>
      <c r="I495" s="218" t="s">
        <v>1321</v>
      </c>
      <c r="J495" s="120" t="s">
        <v>1259</v>
      </c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186"/>
      <c r="AT495" s="186"/>
      <c r="AU495" s="186"/>
      <c r="AV495" s="186"/>
      <c r="AW495" s="186"/>
      <c r="AX495" s="186"/>
      <c r="AY495" s="186"/>
      <c r="AZ495" s="186"/>
    </row>
    <row r="496" spans="1:52" ht="48" x14ac:dyDescent="0.2">
      <c r="A496" s="215">
        <v>492</v>
      </c>
      <c r="B496" s="225" t="s">
        <v>1322</v>
      </c>
      <c r="C496" s="217"/>
      <c r="D496" s="218" t="s">
        <v>136</v>
      </c>
      <c r="E496" s="219">
        <f>VLOOKUP(D496,'[1]000'!$B$19:$C$34,2,0)</f>
        <v>0.6</v>
      </c>
      <c r="F496" s="219"/>
      <c r="G496" s="222" t="s">
        <v>1323</v>
      </c>
      <c r="H496" s="223" t="s">
        <v>138</v>
      </c>
      <c r="I496" s="120" t="s">
        <v>1324</v>
      </c>
      <c r="J496" s="120" t="s">
        <v>1259</v>
      </c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86"/>
      <c r="AT496" s="186"/>
      <c r="AU496" s="186"/>
      <c r="AV496" s="186"/>
      <c r="AW496" s="186"/>
      <c r="AX496" s="186"/>
      <c r="AY496" s="186"/>
      <c r="AZ496" s="186"/>
    </row>
    <row r="497" spans="1:52" ht="72" x14ac:dyDescent="0.2">
      <c r="A497" s="215">
        <v>493</v>
      </c>
      <c r="B497" s="216" t="s">
        <v>1325</v>
      </c>
      <c r="C497" s="217"/>
      <c r="D497" s="218" t="s">
        <v>237</v>
      </c>
      <c r="E497" s="219">
        <f>VLOOKUP(D497,'[1]000'!$B$19:$C$34,2,0)</f>
        <v>0.2</v>
      </c>
      <c r="F497" s="219"/>
      <c r="G497" s="222" t="s">
        <v>1326</v>
      </c>
      <c r="H497" s="223" t="s">
        <v>219</v>
      </c>
      <c r="I497" s="120" t="s">
        <v>1276</v>
      </c>
      <c r="J497" s="120" t="s">
        <v>1259</v>
      </c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86"/>
      <c r="AT497" s="186"/>
      <c r="AU497" s="186"/>
      <c r="AV497" s="186"/>
      <c r="AW497" s="186"/>
      <c r="AX497" s="186"/>
      <c r="AY497" s="186"/>
      <c r="AZ497" s="186"/>
    </row>
    <row r="498" spans="1:52" ht="72" x14ac:dyDescent="0.2">
      <c r="A498" s="215">
        <v>494</v>
      </c>
      <c r="B498" s="216" t="s">
        <v>1327</v>
      </c>
      <c r="C498" s="224"/>
      <c r="D498" s="218" t="s">
        <v>237</v>
      </c>
      <c r="E498" s="219">
        <f>VLOOKUP(D498,'[1]000'!$B$19:$C$34,2,0)</f>
        <v>0.2</v>
      </c>
      <c r="F498" s="219"/>
      <c r="G498" s="222" t="s">
        <v>1328</v>
      </c>
      <c r="H498" s="223" t="s">
        <v>219</v>
      </c>
      <c r="I498" s="120" t="s">
        <v>1276</v>
      </c>
      <c r="J498" s="120" t="s">
        <v>1259</v>
      </c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86"/>
      <c r="AT498" s="186"/>
      <c r="AU498" s="186"/>
      <c r="AV498" s="186"/>
      <c r="AW498" s="186"/>
      <c r="AX498" s="186"/>
      <c r="AY498" s="186"/>
      <c r="AZ498" s="186"/>
    </row>
    <row r="499" spans="1:52" ht="72" x14ac:dyDescent="0.2">
      <c r="A499" s="215">
        <v>495</v>
      </c>
      <c r="B499" s="216" t="s">
        <v>1329</v>
      </c>
      <c r="C499" s="224"/>
      <c r="D499" s="218" t="s">
        <v>237</v>
      </c>
      <c r="E499" s="219">
        <f>VLOOKUP(D499,'[1]000'!$B$19:$C$34,2,0)</f>
        <v>0.2</v>
      </c>
      <c r="F499" s="219"/>
      <c r="G499" s="222" t="s">
        <v>279</v>
      </c>
      <c r="H499" s="223" t="s">
        <v>219</v>
      </c>
      <c r="I499" s="120" t="s">
        <v>1276</v>
      </c>
      <c r="J499" s="120" t="s">
        <v>1259</v>
      </c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86"/>
      <c r="AT499" s="186"/>
      <c r="AU499" s="186"/>
      <c r="AV499" s="186"/>
      <c r="AW499" s="186"/>
      <c r="AX499" s="186"/>
      <c r="AY499" s="186"/>
      <c r="AZ499" s="186"/>
    </row>
    <row r="500" spans="1:52" ht="92.25" customHeight="1" x14ac:dyDescent="0.2">
      <c r="A500" s="215">
        <v>496</v>
      </c>
      <c r="B500" s="216" t="s">
        <v>1330</v>
      </c>
      <c r="C500" s="217"/>
      <c r="D500" s="218" t="s">
        <v>141</v>
      </c>
      <c r="E500" s="219">
        <f>VLOOKUP(D500,'[1]000'!$B$19:$C$34,2,0)</f>
        <v>0.8</v>
      </c>
      <c r="F500" s="219"/>
      <c r="G500" s="222" t="s">
        <v>1331</v>
      </c>
      <c r="H500" s="223" t="s">
        <v>138</v>
      </c>
      <c r="I500" s="218" t="s">
        <v>1332</v>
      </c>
      <c r="J500" s="120" t="s">
        <v>1333</v>
      </c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86"/>
      <c r="AT500" s="186"/>
      <c r="AU500" s="186"/>
      <c r="AV500" s="186"/>
      <c r="AW500" s="186"/>
      <c r="AX500" s="186"/>
      <c r="AY500" s="186"/>
      <c r="AZ500" s="186"/>
    </row>
    <row r="501" spans="1:52" ht="72" x14ac:dyDescent="0.2">
      <c r="A501" s="215">
        <v>497</v>
      </c>
      <c r="B501" s="216" t="s">
        <v>1334</v>
      </c>
      <c r="C501" s="217"/>
      <c r="D501" s="218" t="s">
        <v>141</v>
      </c>
      <c r="E501" s="219">
        <f>VLOOKUP(D501,'[1]000'!$B$19:$C$34,2,0)</f>
        <v>0.8</v>
      </c>
      <c r="F501" s="219"/>
      <c r="G501" s="222" t="s">
        <v>1335</v>
      </c>
      <c r="H501" s="223" t="s">
        <v>138</v>
      </c>
      <c r="I501" s="218" t="s">
        <v>1336</v>
      </c>
      <c r="J501" s="120" t="s">
        <v>1333</v>
      </c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  <c r="AA501" s="186"/>
      <c r="AB501" s="186"/>
      <c r="AC501" s="186"/>
      <c r="AD501" s="186"/>
      <c r="AE501" s="186"/>
      <c r="AF501" s="186"/>
      <c r="AG501" s="186"/>
      <c r="AH501" s="186"/>
      <c r="AI501" s="186"/>
      <c r="AJ501" s="186"/>
      <c r="AK501" s="186"/>
      <c r="AL501" s="186"/>
      <c r="AM501" s="186"/>
      <c r="AN501" s="186"/>
      <c r="AO501" s="186"/>
      <c r="AP501" s="186"/>
      <c r="AQ501" s="186"/>
      <c r="AR501" s="186"/>
      <c r="AS501" s="186"/>
      <c r="AT501" s="186"/>
      <c r="AU501" s="186"/>
      <c r="AV501" s="186"/>
      <c r="AW501" s="186"/>
      <c r="AX501" s="186"/>
      <c r="AY501" s="186"/>
      <c r="AZ501" s="186"/>
    </row>
    <row r="502" spans="1:52" ht="72" x14ac:dyDescent="0.2">
      <c r="A502" s="215">
        <v>498</v>
      </c>
      <c r="B502" s="216" t="s">
        <v>1337</v>
      </c>
      <c r="C502" s="224"/>
      <c r="D502" s="218" t="s">
        <v>141</v>
      </c>
      <c r="E502" s="219">
        <f>VLOOKUP(D502,'[1]000'!$B$19:$C$34,2,0)</f>
        <v>0.8</v>
      </c>
      <c r="F502" s="219"/>
      <c r="G502" s="222" t="s">
        <v>1338</v>
      </c>
      <c r="H502" s="223" t="s">
        <v>153</v>
      </c>
      <c r="I502" s="218" t="s">
        <v>1339</v>
      </c>
      <c r="J502" s="120" t="s">
        <v>1333</v>
      </c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  <c r="AA502" s="186"/>
      <c r="AB502" s="186"/>
      <c r="AC502" s="186"/>
      <c r="AD502" s="186"/>
      <c r="AE502" s="186"/>
      <c r="AF502" s="186"/>
      <c r="AG502" s="186"/>
      <c r="AH502" s="186"/>
      <c r="AI502" s="186"/>
      <c r="AJ502" s="186"/>
      <c r="AK502" s="186"/>
      <c r="AL502" s="186"/>
      <c r="AM502" s="186"/>
      <c r="AN502" s="186"/>
      <c r="AO502" s="186"/>
      <c r="AP502" s="186"/>
      <c r="AQ502" s="186"/>
      <c r="AR502" s="186"/>
      <c r="AS502" s="186"/>
      <c r="AT502" s="186"/>
      <c r="AU502" s="186"/>
      <c r="AV502" s="186"/>
      <c r="AW502" s="186"/>
      <c r="AX502" s="186"/>
      <c r="AY502" s="186"/>
      <c r="AZ502" s="186"/>
    </row>
    <row r="503" spans="1:52" ht="48" x14ac:dyDescent="0.2">
      <c r="A503" s="215">
        <v>499</v>
      </c>
      <c r="B503" s="216" t="s">
        <v>1340</v>
      </c>
      <c r="C503" s="224"/>
      <c r="D503" s="218" t="s">
        <v>136</v>
      </c>
      <c r="E503" s="219">
        <f>VLOOKUP(D503,'[1]000'!$B$19:$C$34,2,0)</f>
        <v>0.6</v>
      </c>
      <c r="F503" s="219"/>
      <c r="G503" s="222" t="s">
        <v>1341</v>
      </c>
      <c r="H503" s="223" t="s">
        <v>749</v>
      </c>
      <c r="I503" s="120" t="s">
        <v>1342</v>
      </c>
      <c r="J503" s="120" t="s">
        <v>1333</v>
      </c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  <c r="AA503" s="186"/>
      <c r="AB503" s="186"/>
      <c r="AC503" s="186"/>
      <c r="AD503" s="186"/>
      <c r="AE503" s="186"/>
      <c r="AF503" s="186"/>
      <c r="AG503" s="186"/>
      <c r="AH503" s="186"/>
      <c r="AI503" s="186"/>
      <c r="AJ503" s="186"/>
      <c r="AK503" s="186"/>
      <c r="AL503" s="186"/>
      <c r="AM503" s="186"/>
      <c r="AN503" s="186"/>
      <c r="AO503" s="186"/>
      <c r="AP503" s="186"/>
      <c r="AQ503" s="186"/>
      <c r="AR503" s="186"/>
      <c r="AS503" s="186"/>
      <c r="AT503" s="186"/>
      <c r="AU503" s="186"/>
      <c r="AV503" s="186"/>
      <c r="AW503" s="186"/>
      <c r="AX503" s="186"/>
      <c r="AY503" s="186"/>
      <c r="AZ503" s="186"/>
    </row>
    <row r="504" spans="1:52" ht="48" x14ac:dyDescent="0.2">
      <c r="A504" s="215">
        <v>500</v>
      </c>
      <c r="B504" s="216" t="s">
        <v>1343</v>
      </c>
      <c r="C504" s="224"/>
      <c r="D504" s="218" t="s">
        <v>136</v>
      </c>
      <c r="E504" s="219">
        <f>VLOOKUP(D504,'[1]000'!$B$19:$C$34,2,0)</f>
        <v>0.6</v>
      </c>
      <c r="F504" s="219"/>
      <c r="G504" s="222" t="s">
        <v>1344</v>
      </c>
      <c r="H504" s="223" t="s">
        <v>153</v>
      </c>
      <c r="I504" s="120" t="s">
        <v>1342</v>
      </c>
      <c r="J504" s="120" t="s">
        <v>1333</v>
      </c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  <c r="AA504" s="186"/>
      <c r="AB504" s="186"/>
      <c r="AC504" s="186"/>
      <c r="AD504" s="186"/>
      <c r="AE504" s="186"/>
      <c r="AF504" s="186"/>
      <c r="AG504" s="186"/>
      <c r="AH504" s="186"/>
      <c r="AI504" s="186"/>
      <c r="AJ504" s="186"/>
      <c r="AK504" s="186"/>
      <c r="AL504" s="186"/>
      <c r="AM504" s="186"/>
      <c r="AN504" s="186"/>
      <c r="AO504" s="186"/>
      <c r="AP504" s="186"/>
      <c r="AQ504" s="186"/>
      <c r="AR504" s="186"/>
      <c r="AS504" s="186"/>
      <c r="AT504" s="186"/>
      <c r="AU504" s="186"/>
      <c r="AV504" s="186"/>
      <c r="AW504" s="186"/>
      <c r="AX504" s="186"/>
      <c r="AY504" s="186"/>
      <c r="AZ504" s="186"/>
    </row>
    <row r="505" spans="1:52" ht="48" x14ac:dyDescent="0.2">
      <c r="A505" s="215">
        <v>501</v>
      </c>
      <c r="B505" s="216" t="s">
        <v>1345</v>
      </c>
      <c r="C505" s="217"/>
      <c r="D505" s="218" t="s">
        <v>124</v>
      </c>
      <c r="E505" s="219">
        <f>VLOOKUP(D505,'[1]000'!$B$19:$C$34,2,0)</f>
        <v>1</v>
      </c>
      <c r="F505" s="219" t="s">
        <v>125</v>
      </c>
      <c r="G505" s="222" t="s">
        <v>1346</v>
      </c>
      <c r="H505" s="223" t="s">
        <v>449</v>
      </c>
      <c r="I505" s="120" t="s">
        <v>1347</v>
      </c>
      <c r="J505" s="120" t="s">
        <v>1333</v>
      </c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  <c r="AA505" s="186"/>
      <c r="AB505" s="186"/>
      <c r="AC505" s="186"/>
      <c r="AD505" s="186"/>
      <c r="AE505" s="186"/>
      <c r="AF505" s="186"/>
      <c r="AG505" s="186"/>
      <c r="AH505" s="186"/>
      <c r="AI505" s="186"/>
      <c r="AJ505" s="186"/>
      <c r="AK505" s="186"/>
      <c r="AL505" s="186"/>
      <c r="AM505" s="186"/>
      <c r="AN505" s="186"/>
      <c r="AO505" s="186"/>
      <c r="AP505" s="186"/>
      <c r="AQ505" s="186"/>
      <c r="AR505" s="186"/>
      <c r="AS505" s="186"/>
      <c r="AT505" s="186"/>
      <c r="AU505" s="186"/>
      <c r="AV505" s="186"/>
      <c r="AW505" s="186"/>
      <c r="AX505" s="186"/>
      <c r="AY505" s="186"/>
      <c r="AZ505" s="186"/>
    </row>
    <row r="506" spans="1:52" ht="48" x14ac:dyDescent="0.2">
      <c r="A506" s="215">
        <v>502</v>
      </c>
      <c r="B506" s="216" t="s">
        <v>1348</v>
      </c>
      <c r="C506" s="224"/>
      <c r="D506" s="218" t="s">
        <v>124</v>
      </c>
      <c r="E506" s="219">
        <f>VLOOKUP(D506,'[1]000'!$B$19:$C$34,2,0)</f>
        <v>1</v>
      </c>
      <c r="F506" s="219" t="s">
        <v>1349</v>
      </c>
      <c r="G506" s="222" t="s">
        <v>1350</v>
      </c>
      <c r="H506" s="244" t="s">
        <v>171</v>
      </c>
      <c r="I506" s="120" t="s">
        <v>1351</v>
      </c>
      <c r="J506" s="120" t="s">
        <v>1333</v>
      </c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186"/>
      <c r="AT506" s="186"/>
      <c r="AU506" s="186"/>
      <c r="AV506" s="186"/>
      <c r="AW506" s="186"/>
      <c r="AX506" s="186"/>
      <c r="AY506" s="186"/>
      <c r="AZ506" s="186"/>
    </row>
    <row r="507" spans="1:52" ht="73.5" customHeight="1" x14ac:dyDescent="0.2">
      <c r="A507" s="215">
        <v>503</v>
      </c>
      <c r="B507" s="216" t="s">
        <v>1352</v>
      </c>
      <c r="C507" s="217"/>
      <c r="D507" s="218" t="s">
        <v>124</v>
      </c>
      <c r="E507" s="219">
        <f>VLOOKUP(D507,'[1]000'!$B$19:$C$34,2,0)</f>
        <v>1</v>
      </c>
      <c r="F507" s="220" t="s">
        <v>125</v>
      </c>
      <c r="G507" s="218" t="s">
        <v>1353</v>
      </c>
      <c r="H507" s="221" t="s">
        <v>127</v>
      </c>
      <c r="I507" s="218" t="s">
        <v>1354</v>
      </c>
      <c r="J507" s="218" t="s">
        <v>1333</v>
      </c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  <c r="AO507" s="186"/>
      <c r="AP507" s="186"/>
      <c r="AQ507" s="186"/>
      <c r="AR507" s="186"/>
      <c r="AS507" s="186"/>
      <c r="AT507" s="186"/>
      <c r="AU507" s="186"/>
      <c r="AV507" s="186"/>
      <c r="AW507" s="186"/>
      <c r="AX507" s="186"/>
      <c r="AY507" s="186"/>
      <c r="AZ507" s="186"/>
    </row>
    <row r="508" spans="1:52" ht="48" x14ac:dyDescent="0.2">
      <c r="A508" s="215">
        <v>504</v>
      </c>
      <c r="B508" s="216" t="s">
        <v>1355</v>
      </c>
      <c r="C508" s="217"/>
      <c r="D508" s="218" t="s">
        <v>124</v>
      </c>
      <c r="E508" s="219">
        <f>VLOOKUP(D508,'[1]000'!$B$19:$C$34,2,0)</f>
        <v>1</v>
      </c>
      <c r="F508" s="219" t="s">
        <v>125</v>
      </c>
      <c r="G508" s="222" t="s">
        <v>1356</v>
      </c>
      <c r="H508" s="223" t="s">
        <v>171</v>
      </c>
      <c r="I508" s="120" t="s">
        <v>1357</v>
      </c>
      <c r="J508" s="120" t="s">
        <v>1333</v>
      </c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  <c r="AA508" s="186"/>
      <c r="AB508" s="186"/>
      <c r="AC508" s="186"/>
      <c r="AD508" s="186"/>
      <c r="AE508" s="186"/>
      <c r="AF508" s="186"/>
      <c r="AG508" s="186"/>
      <c r="AH508" s="186"/>
      <c r="AI508" s="186"/>
      <c r="AJ508" s="186"/>
      <c r="AK508" s="186"/>
      <c r="AL508" s="186"/>
      <c r="AM508" s="186"/>
      <c r="AN508" s="186"/>
      <c r="AO508" s="186"/>
      <c r="AP508" s="186"/>
      <c r="AQ508" s="186"/>
      <c r="AR508" s="186"/>
      <c r="AS508" s="186"/>
      <c r="AT508" s="186"/>
      <c r="AU508" s="186"/>
      <c r="AV508" s="186"/>
      <c r="AW508" s="186"/>
      <c r="AX508" s="186"/>
      <c r="AY508" s="186"/>
      <c r="AZ508" s="186"/>
    </row>
    <row r="509" spans="1:52" ht="48" customHeight="1" x14ac:dyDescent="0.2">
      <c r="A509" s="215">
        <v>505</v>
      </c>
      <c r="B509" s="216" t="s">
        <v>1358</v>
      </c>
      <c r="C509" s="217"/>
      <c r="D509" s="218" t="s">
        <v>141</v>
      </c>
      <c r="E509" s="219">
        <f>VLOOKUP(D509,'[1]000'!$B$19:$C$34,2,0)</f>
        <v>0.8</v>
      </c>
      <c r="F509" s="219"/>
      <c r="G509" s="222" t="s">
        <v>1359</v>
      </c>
      <c r="H509" s="223" t="s">
        <v>153</v>
      </c>
      <c r="I509" s="120" t="s">
        <v>1360</v>
      </c>
      <c r="J509" s="120" t="s">
        <v>1333</v>
      </c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86"/>
      <c r="AJ509" s="186"/>
      <c r="AK509" s="186"/>
      <c r="AL509" s="186"/>
      <c r="AM509" s="186"/>
      <c r="AN509" s="186"/>
      <c r="AO509" s="186"/>
      <c r="AP509" s="186"/>
      <c r="AQ509" s="186"/>
      <c r="AR509" s="186"/>
      <c r="AS509" s="186"/>
      <c r="AT509" s="186"/>
      <c r="AU509" s="186"/>
      <c r="AV509" s="186"/>
      <c r="AW509" s="186"/>
      <c r="AX509" s="186"/>
      <c r="AY509" s="186"/>
      <c r="AZ509" s="186"/>
    </row>
    <row r="510" spans="1:52" ht="96" customHeight="1" x14ac:dyDescent="0.2">
      <c r="A510" s="215">
        <v>506</v>
      </c>
      <c r="B510" s="216" t="s">
        <v>1361</v>
      </c>
      <c r="C510" s="224"/>
      <c r="D510" s="218" t="s">
        <v>141</v>
      </c>
      <c r="E510" s="219">
        <f>VLOOKUP(D510,'[1]000'!$B$19:$C$34,2,0)</f>
        <v>0.8</v>
      </c>
      <c r="F510" s="219"/>
      <c r="G510" s="222" t="s">
        <v>1362</v>
      </c>
      <c r="H510" s="223" t="s">
        <v>138</v>
      </c>
      <c r="I510" s="218" t="s">
        <v>1363</v>
      </c>
      <c r="J510" s="120" t="s">
        <v>1333</v>
      </c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6"/>
      <c r="AT510" s="186"/>
      <c r="AU510" s="186"/>
      <c r="AV510" s="186"/>
      <c r="AW510" s="186"/>
      <c r="AX510" s="186"/>
      <c r="AY510" s="186"/>
      <c r="AZ510" s="186"/>
    </row>
    <row r="511" spans="1:52" ht="96" customHeight="1" x14ac:dyDescent="0.2">
      <c r="A511" s="215">
        <v>507</v>
      </c>
      <c r="B511" s="225" t="s">
        <v>1364</v>
      </c>
      <c r="C511" s="217"/>
      <c r="D511" s="218" t="s">
        <v>141</v>
      </c>
      <c r="E511" s="219">
        <f>VLOOKUP(D511,'[1]000'!$B$19:$C$34,2,0)</f>
        <v>0.8</v>
      </c>
      <c r="F511" s="219"/>
      <c r="G511" s="222" t="s">
        <v>1365</v>
      </c>
      <c r="H511" s="223" t="s">
        <v>1366</v>
      </c>
      <c r="I511" s="120" t="s">
        <v>1367</v>
      </c>
      <c r="J511" s="120" t="s">
        <v>1333</v>
      </c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86"/>
      <c r="AT511" s="186"/>
      <c r="AU511" s="186"/>
      <c r="AV511" s="186"/>
      <c r="AW511" s="186"/>
      <c r="AX511" s="186"/>
      <c r="AY511" s="186"/>
      <c r="AZ511" s="186"/>
    </row>
    <row r="512" spans="1:52" ht="48" x14ac:dyDescent="0.2">
      <c r="A512" s="215">
        <v>508</v>
      </c>
      <c r="B512" s="216" t="s">
        <v>1368</v>
      </c>
      <c r="C512" s="217"/>
      <c r="D512" s="218" t="s">
        <v>124</v>
      </c>
      <c r="E512" s="219">
        <f>VLOOKUP(D512,'[1]000'!$B$19:$C$34,2,0)</f>
        <v>1</v>
      </c>
      <c r="F512" s="219" t="s">
        <v>125</v>
      </c>
      <c r="G512" s="222" t="s">
        <v>1369</v>
      </c>
      <c r="H512" s="223" t="s">
        <v>149</v>
      </c>
      <c r="I512" s="120" t="s">
        <v>1370</v>
      </c>
      <c r="J512" s="120" t="s">
        <v>1371</v>
      </c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86"/>
      <c r="AT512" s="186"/>
      <c r="AU512" s="186"/>
      <c r="AV512" s="186"/>
      <c r="AW512" s="186"/>
      <c r="AX512" s="186"/>
      <c r="AY512" s="186"/>
      <c r="AZ512" s="186"/>
    </row>
    <row r="513" spans="1:52" ht="48" x14ac:dyDescent="0.2">
      <c r="A513" s="215">
        <v>509</v>
      </c>
      <c r="B513" s="216" t="s">
        <v>1372</v>
      </c>
      <c r="C513" s="217"/>
      <c r="D513" s="218" t="s">
        <v>124</v>
      </c>
      <c r="E513" s="219">
        <f>VLOOKUP(D513,'[1]000'!$B$19:$C$34,2,0)</f>
        <v>1</v>
      </c>
      <c r="F513" s="219" t="s">
        <v>270</v>
      </c>
      <c r="G513" s="222" t="s">
        <v>1373</v>
      </c>
      <c r="H513" s="223" t="s">
        <v>449</v>
      </c>
      <c r="I513" s="120" t="s">
        <v>1374</v>
      </c>
      <c r="J513" s="120" t="s">
        <v>1371</v>
      </c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86"/>
      <c r="AT513" s="186"/>
      <c r="AU513" s="186"/>
      <c r="AV513" s="186"/>
      <c r="AW513" s="186"/>
      <c r="AX513" s="186"/>
      <c r="AY513" s="186"/>
      <c r="AZ513" s="186"/>
    </row>
    <row r="514" spans="1:52" ht="48" x14ac:dyDescent="0.2">
      <c r="A514" s="215">
        <v>510</v>
      </c>
      <c r="B514" s="216" t="s">
        <v>1375</v>
      </c>
      <c r="C514" s="224"/>
      <c r="D514" s="218" t="s">
        <v>124</v>
      </c>
      <c r="E514" s="219">
        <f>VLOOKUP(D514,'[1]000'!$B$19:$C$34,2,0)</f>
        <v>1</v>
      </c>
      <c r="F514" s="219" t="s">
        <v>197</v>
      </c>
      <c r="G514" s="222" t="s">
        <v>1376</v>
      </c>
      <c r="H514" s="223" t="s">
        <v>171</v>
      </c>
      <c r="I514" s="120" t="s">
        <v>1374</v>
      </c>
      <c r="J514" s="120" t="s">
        <v>1371</v>
      </c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186"/>
      <c r="AT514" s="186"/>
      <c r="AU514" s="186"/>
      <c r="AV514" s="186"/>
      <c r="AW514" s="186"/>
      <c r="AX514" s="186"/>
      <c r="AY514" s="186"/>
      <c r="AZ514" s="186"/>
    </row>
    <row r="515" spans="1:52" ht="90.75" customHeight="1" x14ac:dyDescent="0.2">
      <c r="A515" s="215">
        <v>511</v>
      </c>
      <c r="B515" s="216" t="s">
        <v>1377</v>
      </c>
      <c r="C515" s="224"/>
      <c r="D515" s="218" t="s">
        <v>136</v>
      </c>
      <c r="E515" s="219">
        <f>VLOOKUP(D515,'[1]000'!$B$19:$C$34,2,0)</f>
        <v>0.6</v>
      </c>
      <c r="F515" s="219"/>
      <c r="G515" s="222" t="s">
        <v>1378</v>
      </c>
      <c r="H515" s="221" t="s">
        <v>127</v>
      </c>
      <c r="I515" s="218" t="s">
        <v>1379</v>
      </c>
      <c r="J515" s="218" t="s">
        <v>1371</v>
      </c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6"/>
      <c r="AK515" s="186"/>
      <c r="AL515" s="186"/>
      <c r="AM515" s="186"/>
      <c r="AN515" s="186"/>
      <c r="AO515" s="186"/>
      <c r="AP515" s="186"/>
      <c r="AQ515" s="186"/>
      <c r="AR515" s="186"/>
      <c r="AS515" s="186"/>
      <c r="AT515" s="186"/>
      <c r="AU515" s="186"/>
      <c r="AV515" s="186"/>
      <c r="AW515" s="186"/>
      <c r="AX515" s="186"/>
      <c r="AY515" s="186"/>
      <c r="AZ515" s="186"/>
    </row>
    <row r="516" spans="1:52" ht="120" x14ac:dyDescent="0.2">
      <c r="A516" s="215">
        <v>512</v>
      </c>
      <c r="B516" s="216" t="s">
        <v>1380</v>
      </c>
      <c r="C516" s="217"/>
      <c r="D516" s="218" t="s">
        <v>237</v>
      </c>
      <c r="E516" s="219">
        <f>VLOOKUP(D516,'[1]000'!$B$19:$C$34,2,0)</f>
        <v>0.2</v>
      </c>
      <c r="F516" s="220"/>
      <c r="G516" s="222" t="s">
        <v>1381</v>
      </c>
      <c r="H516" s="223" t="s">
        <v>462</v>
      </c>
      <c r="I516" s="218" t="s">
        <v>1382</v>
      </c>
      <c r="J516" s="218" t="s">
        <v>1371</v>
      </c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186"/>
      <c r="AR516" s="186"/>
      <c r="AS516" s="186"/>
      <c r="AT516" s="186"/>
      <c r="AU516" s="186"/>
      <c r="AV516" s="186"/>
      <c r="AW516" s="186"/>
      <c r="AX516" s="186"/>
      <c r="AY516" s="186"/>
      <c r="AZ516" s="186"/>
    </row>
    <row r="517" spans="1:52" ht="72" x14ac:dyDescent="0.2">
      <c r="A517" s="215">
        <v>513</v>
      </c>
      <c r="B517" s="216" t="s">
        <v>1383</v>
      </c>
      <c r="C517" s="217"/>
      <c r="D517" s="218" t="s">
        <v>124</v>
      </c>
      <c r="E517" s="219">
        <f>VLOOKUP(D517,'[1]000'!$B$19:$C$34,2,0)</f>
        <v>1</v>
      </c>
      <c r="F517" s="220" t="s">
        <v>125</v>
      </c>
      <c r="G517" s="218" t="s">
        <v>1384</v>
      </c>
      <c r="H517" s="221" t="s">
        <v>127</v>
      </c>
      <c r="I517" s="218" t="s">
        <v>1385</v>
      </c>
      <c r="J517" s="218" t="s">
        <v>1371</v>
      </c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86"/>
      <c r="AT517" s="186"/>
      <c r="AU517" s="186"/>
      <c r="AV517" s="186"/>
      <c r="AW517" s="186"/>
      <c r="AX517" s="186"/>
      <c r="AY517" s="186"/>
      <c r="AZ517" s="186"/>
    </row>
    <row r="518" spans="1:52" ht="48" x14ac:dyDescent="0.2">
      <c r="A518" s="215">
        <v>514</v>
      </c>
      <c r="B518" s="216" t="s">
        <v>1386</v>
      </c>
      <c r="C518" s="217"/>
      <c r="D518" s="218" t="s">
        <v>136</v>
      </c>
      <c r="E518" s="219">
        <f>VLOOKUP(D518,'[1]000'!$B$19:$C$34,2,0)</f>
        <v>0.6</v>
      </c>
      <c r="F518" s="219"/>
      <c r="G518" s="222" t="s">
        <v>1387</v>
      </c>
      <c r="H518" s="223" t="s">
        <v>1388</v>
      </c>
      <c r="I518" s="218" t="s">
        <v>1389</v>
      </c>
      <c r="J518" s="252" t="s">
        <v>1371</v>
      </c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86"/>
      <c r="AT518" s="186"/>
      <c r="AU518" s="186"/>
      <c r="AV518" s="186"/>
      <c r="AW518" s="186"/>
      <c r="AX518" s="186"/>
      <c r="AY518" s="186"/>
      <c r="AZ518" s="186"/>
    </row>
    <row r="519" spans="1:52" ht="48" x14ac:dyDescent="0.2">
      <c r="A519" s="215">
        <v>515</v>
      </c>
      <c r="B519" s="216" t="s">
        <v>1390</v>
      </c>
      <c r="C519" s="224"/>
      <c r="D519" s="218" t="s">
        <v>136</v>
      </c>
      <c r="E519" s="219">
        <f>VLOOKUP(D519,'[1]000'!$B$19:$C$34,2,0)</f>
        <v>0.6</v>
      </c>
      <c r="F519" s="219"/>
      <c r="G519" s="222" t="s">
        <v>1391</v>
      </c>
      <c r="H519" s="223" t="s">
        <v>1388</v>
      </c>
      <c r="I519" s="218" t="s">
        <v>1392</v>
      </c>
      <c r="J519" s="252" t="s">
        <v>1371</v>
      </c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  <c r="AA519" s="186"/>
      <c r="AB519" s="186"/>
      <c r="AC519" s="186"/>
      <c r="AD519" s="186"/>
      <c r="AE519" s="186"/>
      <c r="AF519" s="186"/>
      <c r="AG519" s="186"/>
      <c r="AH519" s="186"/>
      <c r="AI519" s="186"/>
      <c r="AJ519" s="186"/>
      <c r="AK519" s="186"/>
      <c r="AL519" s="186"/>
      <c r="AM519" s="186"/>
      <c r="AN519" s="186"/>
      <c r="AO519" s="186"/>
      <c r="AP519" s="186"/>
      <c r="AQ519" s="186"/>
      <c r="AR519" s="186"/>
      <c r="AS519" s="186"/>
      <c r="AT519" s="186"/>
      <c r="AU519" s="186"/>
      <c r="AV519" s="186"/>
      <c r="AW519" s="186"/>
      <c r="AX519" s="186"/>
      <c r="AY519" s="186"/>
      <c r="AZ519" s="186"/>
    </row>
    <row r="520" spans="1:52" ht="48" x14ac:dyDescent="0.2">
      <c r="A520" s="215">
        <v>516</v>
      </c>
      <c r="B520" s="216" t="s">
        <v>1393</v>
      </c>
      <c r="C520" s="224"/>
      <c r="D520" s="218" t="s">
        <v>136</v>
      </c>
      <c r="E520" s="219">
        <f>VLOOKUP(D520,'[1]000'!$B$19:$C$34,2,0)</f>
        <v>0.6</v>
      </c>
      <c r="F520" s="219"/>
      <c r="G520" s="222" t="s">
        <v>1394</v>
      </c>
      <c r="H520" s="223" t="s">
        <v>1388</v>
      </c>
      <c r="I520" s="218" t="s">
        <v>1395</v>
      </c>
      <c r="J520" s="252" t="s">
        <v>1371</v>
      </c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  <c r="AA520" s="186"/>
      <c r="AB520" s="186"/>
      <c r="AC520" s="186"/>
      <c r="AD520" s="186"/>
      <c r="AE520" s="186"/>
      <c r="AF520" s="186"/>
      <c r="AG520" s="186"/>
      <c r="AH520" s="186"/>
      <c r="AI520" s="186"/>
      <c r="AJ520" s="186"/>
      <c r="AK520" s="186"/>
      <c r="AL520" s="186"/>
      <c r="AM520" s="186"/>
      <c r="AN520" s="186"/>
      <c r="AO520" s="186"/>
      <c r="AP520" s="186"/>
      <c r="AQ520" s="186"/>
      <c r="AR520" s="186"/>
      <c r="AS520" s="186"/>
      <c r="AT520" s="186"/>
      <c r="AU520" s="186"/>
      <c r="AV520" s="186"/>
      <c r="AW520" s="186"/>
      <c r="AX520" s="186"/>
      <c r="AY520" s="186"/>
      <c r="AZ520" s="186"/>
    </row>
    <row r="521" spans="1:52" ht="72" x14ac:dyDescent="0.2">
      <c r="A521" s="215">
        <v>517</v>
      </c>
      <c r="B521" s="216" t="s">
        <v>1396</v>
      </c>
      <c r="C521" s="217"/>
      <c r="D521" s="218" t="s">
        <v>124</v>
      </c>
      <c r="E521" s="219">
        <f>VLOOKUP(D521,'[1]000'!$B$19:$C$34,2,0)</f>
        <v>1</v>
      </c>
      <c r="F521" s="220" t="s">
        <v>1397</v>
      </c>
      <c r="G521" s="222" t="s">
        <v>1398</v>
      </c>
      <c r="H521" s="223" t="s">
        <v>1399</v>
      </c>
      <c r="I521" s="218" t="s">
        <v>1400</v>
      </c>
      <c r="J521" s="252" t="s">
        <v>1371</v>
      </c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  <c r="AA521" s="186"/>
      <c r="AB521" s="186"/>
      <c r="AC521" s="186"/>
      <c r="AD521" s="186"/>
      <c r="AE521" s="186"/>
      <c r="AF521" s="186"/>
      <c r="AG521" s="186"/>
      <c r="AH521" s="186"/>
      <c r="AI521" s="186"/>
      <c r="AJ521" s="186"/>
      <c r="AK521" s="186"/>
      <c r="AL521" s="186"/>
      <c r="AM521" s="186"/>
      <c r="AN521" s="186"/>
      <c r="AO521" s="186"/>
      <c r="AP521" s="186"/>
      <c r="AQ521" s="186"/>
      <c r="AR521" s="186"/>
      <c r="AS521" s="186"/>
      <c r="AT521" s="186"/>
      <c r="AU521" s="186"/>
      <c r="AV521" s="186"/>
      <c r="AW521" s="186"/>
      <c r="AX521" s="186"/>
      <c r="AY521" s="186"/>
      <c r="AZ521" s="186"/>
    </row>
    <row r="522" spans="1:52" ht="72" x14ac:dyDescent="0.2">
      <c r="A522" s="215">
        <v>518</v>
      </c>
      <c r="B522" s="216" t="s">
        <v>1401</v>
      </c>
      <c r="C522" s="217"/>
      <c r="D522" s="218" t="s">
        <v>124</v>
      </c>
      <c r="E522" s="219">
        <f>VLOOKUP(D522,'[1]000'!$B$19:$C$34,2,0)</f>
        <v>1</v>
      </c>
      <c r="F522" s="220" t="s">
        <v>1397</v>
      </c>
      <c r="G522" s="222" t="s">
        <v>1402</v>
      </c>
      <c r="H522" s="223" t="s">
        <v>1403</v>
      </c>
      <c r="I522" s="120" t="s">
        <v>1404</v>
      </c>
      <c r="J522" s="252" t="s">
        <v>1371</v>
      </c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  <c r="AA522" s="186"/>
      <c r="AB522" s="186"/>
      <c r="AC522" s="186"/>
      <c r="AD522" s="186"/>
      <c r="AE522" s="186"/>
      <c r="AF522" s="186"/>
      <c r="AG522" s="186"/>
      <c r="AH522" s="186"/>
      <c r="AI522" s="186"/>
      <c r="AJ522" s="186"/>
      <c r="AK522" s="186"/>
      <c r="AL522" s="186"/>
      <c r="AM522" s="186"/>
      <c r="AN522" s="186"/>
      <c r="AO522" s="186"/>
      <c r="AP522" s="186"/>
      <c r="AQ522" s="186"/>
      <c r="AR522" s="186"/>
      <c r="AS522" s="186"/>
      <c r="AT522" s="186"/>
      <c r="AU522" s="186"/>
      <c r="AV522" s="186"/>
      <c r="AW522" s="186"/>
      <c r="AX522" s="186"/>
      <c r="AY522" s="186"/>
      <c r="AZ522" s="186"/>
    </row>
    <row r="523" spans="1:52" ht="48" x14ac:dyDescent="0.2">
      <c r="A523" s="215">
        <v>519</v>
      </c>
      <c r="B523" s="216" t="s">
        <v>1405</v>
      </c>
      <c r="C523" s="217"/>
      <c r="D523" s="218" t="s">
        <v>124</v>
      </c>
      <c r="E523" s="219">
        <f>VLOOKUP(D523,'[1]000'!$B$19:$C$34,2,0)</f>
        <v>1</v>
      </c>
      <c r="F523" s="219" t="s">
        <v>182</v>
      </c>
      <c r="G523" s="222" t="s">
        <v>1406</v>
      </c>
      <c r="H523" s="223" t="s">
        <v>272</v>
      </c>
      <c r="I523" s="120" t="s">
        <v>1407</v>
      </c>
      <c r="J523" s="120" t="s">
        <v>1371</v>
      </c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  <c r="AA523" s="186"/>
      <c r="AB523" s="186"/>
      <c r="AC523" s="186"/>
      <c r="AD523" s="186"/>
      <c r="AE523" s="186"/>
      <c r="AF523" s="186"/>
      <c r="AG523" s="186"/>
      <c r="AH523" s="186"/>
      <c r="AI523" s="186"/>
      <c r="AJ523" s="186"/>
      <c r="AK523" s="186"/>
      <c r="AL523" s="186"/>
      <c r="AM523" s="186"/>
      <c r="AN523" s="186"/>
      <c r="AO523" s="186"/>
      <c r="AP523" s="186"/>
      <c r="AQ523" s="186"/>
      <c r="AR523" s="186"/>
      <c r="AS523" s="186"/>
      <c r="AT523" s="186"/>
      <c r="AU523" s="186"/>
      <c r="AV523" s="186"/>
      <c r="AW523" s="186"/>
      <c r="AX523" s="186"/>
      <c r="AY523" s="186"/>
      <c r="AZ523" s="186"/>
    </row>
    <row r="524" spans="1:52" ht="48" x14ac:dyDescent="0.2">
      <c r="A524" s="215">
        <v>520</v>
      </c>
      <c r="B524" s="216" t="s">
        <v>1408</v>
      </c>
      <c r="C524" s="224"/>
      <c r="D524" s="218" t="s">
        <v>141</v>
      </c>
      <c r="E524" s="219">
        <f>VLOOKUP(D524,'[1]000'!$B$19:$C$34,2,0)</f>
        <v>0.8</v>
      </c>
      <c r="F524" s="219"/>
      <c r="G524" s="222" t="s">
        <v>1409</v>
      </c>
      <c r="H524" s="223" t="s">
        <v>138</v>
      </c>
      <c r="I524" s="120" t="s">
        <v>1410</v>
      </c>
      <c r="J524" s="120" t="s">
        <v>1371</v>
      </c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  <c r="AA524" s="186"/>
      <c r="AB524" s="186"/>
      <c r="AC524" s="186"/>
      <c r="AD524" s="186"/>
      <c r="AE524" s="186"/>
      <c r="AF524" s="186"/>
      <c r="AG524" s="186"/>
      <c r="AH524" s="186"/>
      <c r="AI524" s="186"/>
      <c r="AJ524" s="186"/>
      <c r="AK524" s="186"/>
      <c r="AL524" s="186"/>
      <c r="AM524" s="186"/>
      <c r="AN524" s="186"/>
      <c r="AO524" s="186"/>
      <c r="AP524" s="186"/>
      <c r="AQ524" s="186"/>
      <c r="AR524" s="186"/>
      <c r="AS524" s="186"/>
      <c r="AT524" s="186"/>
      <c r="AU524" s="186"/>
      <c r="AV524" s="186"/>
      <c r="AW524" s="186"/>
      <c r="AX524" s="186"/>
      <c r="AY524" s="186"/>
      <c r="AZ524" s="186"/>
    </row>
    <row r="525" spans="1:52" ht="48" x14ac:dyDescent="0.2">
      <c r="A525" s="215">
        <v>521</v>
      </c>
      <c r="B525" s="216" t="s">
        <v>1411</v>
      </c>
      <c r="C525" s="217"/>
      <c r="D525" s="218" t="s">
        <v>124</v>
      </c>
      <c r="E525" s="219">
        <f>VLOOKUP(D525,'[1]000'!$B$19:$C$34,2,0)</f>
        <v>1</v>
      </c>
      <c r="F525" s="219" t="s">
        <v>182</v>
      </c>
      <c r="G525" s="222" t="s">
        <v>1412</v>
      </c>
      <c r="H525" s="223" t="s">
        <v>171</v>
      </c>
      <c r="I525" s="120" t="s">
        <v>1413</v>
      </c>
      <c r="J525" s="120" t="s">
        <v>1371</v>
      </c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  <c r="AA525" s="186"/>
      <c r="AB525" s="186"/>
      <c r="AC525" s="186"/>
      <c r="AD525" s="186"/>
      <c r="AE525" s="186"/>
      <c r="AF525" s="186"/>
      <c r="AG525" s="186"/>
      <c r="AH525" s="186"/>
      <c r="AI525" s="186"/>
      <c r="AJ525" s="186"/>
      <c r="AK525" s="186"/>
      <c r="AL525" s="186"/>
      <c r="AM525" s="186"/>
      <c r="AN525" s="186"/>
      <c r="AO525" s="186"/>
      <c r="AP525" s="186"/>
      <c r="AQ525" s="186"/>
      <c r="AR525" s="186"/>
      <c r="AS525" s="186"/>
      <c r="AT525" s="186"/>
      <c r="AU525" s="186"/>
      <c r="AV525" s="186"/>
      <c r="AW525" s="186"/>
      <c r="AX525" s="186"/>
      <c r="AY525" s="186"/>
      <c r="AZ525" s="186"/>
    </row>
    <row r="526" spans="1:52" ht="96" x14ac:dyDescent="0.2">
      <c r="A526" s="215">
        <v>522</v>
      </c>
      <c r="B526" s="216" t="s">
        <v>1414</v>
      </c>
      <c r="C526" s="224"/>
      <c r="D526" s="218" t="s">
        <v>237</v>
      </c>
      <c r="E526" s="219">
        <f>VLOOKUP(D526,'[1]000'!$B$19:$C$34,2,0)</f>
        <v>0.2</v>
      </c>
      <c r="F526" s="219"/>
      <c r="G526" s="222" t="s">
        <v>1415</v>
      </c>
      <c r="H526" s="253">
        <v>242944</v>
      </c>
      <c r="I526" s="120" t="s">
        <v>1416</v>
      </c>
      <c r="J526" s="218" t="s">
        <v>1371</v>
      </c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  <c r="AA526" s="186"/>
      <c r="AB526" s="186"/>
      <c r="AC526" s="186"/>
      <c r="AD526" s="186"/>
      <c r="AE526" s="186"/>
      <c r="AF526" s="186"/>
      <c r="AG526" s="186"/>
      <c r="AH526" s="186"/>
      <c r="AI526" s="186"/>
      <c r="AJ526" s="186"/>
      <c r="AK526" s="186"/>
      <c r="AL526" s="186"/>
      <c r="AM526" s="186"/>
      <c r="AN526" s="186"/>
      <c r="AO526" s="186"/>
      <c r="AP526" s="186"/>
      <c r="AQ526" s="186"/>
      <c r="AR526" s="186"/>
      <c r="AS526" s="186"/>
      <c r="AT526" s="186"/>
      <c r="AU526" s="186"/>
      <c r="AV526" s="186"/>
      <c r="AW526" s="186"/>
      <c r="AX526" s="186"/>
      <c r="AY526" s="186"/>
      <c r="AZ526" s="186"/>
    </row>
    <row r="527" spans="1:52" ht="96" x14ac:dyDescent="0.2">
      <c r="A527" s="215">
        <v>523</v>
      </c>
      <c r="B527" s="216" t="s">
        <v>1417</v>
      </c>
      <c r="C527" s="224"/>
      <c r="D527" s="218" t="s">
        <v>237</v>
      </c>
      <c r="E527" s="219">
        <f>VLOOKUP(D527,'[1]000'!$B$19:$C$34,2,0)</f>
        <v>0.2</v>
      </c>
      <c r="F527" s="219"/>
      <c r="G527" s="222" t="s">
        <v>1415</v>
      </c>
      <c r="H527" s="253">
        <v>242944</v>
      </c>
      <c r="I527" s="218" t="s">
        <v>1418</v>
      </c>
      <c r="J527" s="218" t="s">
        <v>1371</v>
      </c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  <c r="AA527" s="186"/>
      <c r="AB527" s="186"/>
      <c r="AC527" s="186"/>
      <c r="AD527" s="186"/>
      <c r="AE527" s="186"/>
      <c r="AF527" s="186"/>
      <c r="AG527" s="186"/>
      <c r="AH527" s="186"/>
      <c r="AI527" s="186"/>
      <c r="AJ527" s="186"/>
      <c r="AK527" s="186"/>
      <c r="AL527" s="186"/>
      <c r="AM527" s="186"/>
      <c r="AN527" s="186"/>
      <c r="AO527" s="186"/>
      <c r="AP527" s="186"/>
      <c r="AQ527" s="186"/>
      <c r="AR527" s="186"/>
      <c r="AS527" s="186"/>
      <c r="AT527" s="186"/>
      <c r="AU527" s="186"/>
      <c r="AV527" s="186"/>
      <c r="AW527" s="186"/>
      <c r="AX527" s="186"/>
      <c r="AY527" s="186"/>
      <c r="AZ527" s="186"/>
    </row>
    <row r="528" spans="1:52" ht="96" x14ac:dyDescent="0.2">
      <c r="A528" s="215">
        <v>524</v>
      </c>
      <c r="B528" s="216" t="s">
        <v>1419</v>
      </c>
      <c r="C528" s="224"/>
      <c r="D528" s="218" t="s">
        <v>237</v>
      </c>
      <c r="E528" s="219">
        <f>VLOOKUP(D528,'[1]000'!$B$19:$C$34,2,0)</f>
        <v>0.2</v>
      </c>
      <c r="F528" s="219"/>
      <c r="G528" s="222" t="s">
        <v>1415</v>
      </c>
      <c r="H528" s="253">
        <v>242944</v>
      </c>
      <c r="I528" s="120" t="s">
        <v>1416</v>
      </c>
      <c r="J528" s="218" t="s">
        <v>1371</v>
      </c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6"/>
      <c r="AD528" s="186"/>
      <c r="AE528" s="186"/>
      <c r="AF528" s="186"/>
      <c r="AG528" s="186"/>
      <c r="AH528" s="186"/>
      <c r="AI528" s="186"/>
      <c r="AJ528" s="186"/>
      <c r="AK528" s="186"/>
      <c r="AL528" s="186"/>
      <c r="AM528" s="186"/>
      <c r="AN528" s="186"/>
      <c r="AO528" s="186"/>
      <c r="AP528" s="186"/>
      <c r="AQ528" s="186"/>
      <c r="AR528" s="186"/>
      <c r="AS528" s="186"/>
      <c r="AT528" s="186"/>
      <c r="AU528" s="186"/>
      <c r="AV528" s="186"/>
      <c r="AW528" s="186"/>
      <c r="AX528" s="186"/>
      <c r="AY528" s="186"/>
      <c r="AZ528" s="186"/>
    </row>
    <row r="529" spans="1:52" ht="48" x14ac:dyDescent="0.2">
      <c r="A529" s="215">
        <v>525</v>
      </c>
      <c r="B529" s="216" t="s">
        <v>1420</v>
      </c>
      <c r="C529" s="224"/>
      <c r="D529" s="218" t="s">
        <v>124</v>
      </c>
      <c r="E529" s="219">
        <f>VLOOKUP(D529,'[1]000'!$B$19:$C$34,2,0)</f>
        <v>1</v>
      </c>
      <c r="F529" s="219" t="s">
        <v>200</v>
      </c>
      <c r="G529" s="222" t="s">
        <v>1421</v>
      </c>
      <c r="H529" s="223" t="s">
        <v>1422</v>
      </c>
      <c r="I529" s="120" t="s">
        <v>1423</v>
      </c>
      <c r="J529" s="120" t="s">
        <v>1371</v>
      </c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  <c r="AA529" s="186"/>
      <c r="AB529" s="186"/>
      <c r="AC529" s="186"/>
      <c r="AD529" s="186"/>
      <c r="AE529" s="186"/>
      <c r="AF529" s="186"/>
      <c r="AG529" s="186"/>
      <c r="AH529" s="186"/>
      <c r="AI529" s="186"/>
      <c r="AJ529" s="186"/>
      <c r="AK529" s="186"/>
      <c r="AL529" s="186"/>
      <c r="AM529" s="186"/>
      <c r="AN529" s="186"/>
      <c r="AO529" s="186"/>
      <c r="AP529" s="186"/>
      <c r="AQ529" s="186"/>
      <c r="AR529" s="186"/>
      <c r="AS529" s="186"/>
      <c r="AT529" s="186"/>
      <c r="AU529" s="186"/>
      <c r="AV529" s="186"/>
      <c r="AW529" s="186"/>
      <c r="AX529" s="186"/>
      <c r="AY529" s="186"/>
      <c r="AZ529" s="186"/>
    </row>
    <row r="530" spans="1:52" ht="48" x14ac:dyDescent="0.2">
      <c r="A530" s="215">
        <v>526</v>
      </c>
      <c r="B530" s="216" t="s">
        <v>1424</v>
      </c>
      <c r="C530" s="224"/>
      <c r="D530" s="218" t="s">
        <v>124</v>
      </c>
      <c r="E530" s="219">
        <f>VLOOKUP(D530,'[1]000'!$B$19:$C$34,2,0)</f>
        <v>1</v>
      </c>
      <c r="F530" s="219" t="s">
        <v>200</v>
      </c>
      <c r="G530" s="222" t="s">
        <v>1425</v>
      </c>
      <c r="H530" s="223" t="s">
        <v>304</v>
      </c>
      <c r="I530" s="120" t="s">
        <v>1426</v>
      </c>
      <c r="J530" s="120" t="s">
        <v>1371</v>
      </c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  <c r="AA530" s="186"/>
      <c r="AB530" s="186"/>
      <c r="AC530" s="186"/>
      <c r="AD530" s="186"/>
      <c r="AE530" s="186"/>
      <c r="AF530" s="186"/>
      <c r="AG530" s="186"/>
      <c r="AH530" s="186"/>
      <c r="AI530" s="186"/>
      <c r="AJ530" s="186"/>
      <c r="AK530" s="186"/>
      <c r="AL530" s="186"/>
      <c r="AM530" s="186"/>
      <c r="AN530" s="186"/>
      <c r="AO530" s="186"/>
      <c r="AP530" s="186"/>
      <c r="AQ530" s="186"/>
      <c r="AR530" s="186"/>
      <c r="AS530" s="186"/>
      <c r="AT530" s="186"/>
      <c r="AU530" s="186"/>
      <c r="AV530" s="186"/>
      <c r="AW530" s="186"/>
      <c r="AX530" s="186"/>
      <c r="AY530" s="186"/>
      <c r="AZ530" s="186"/>
    </row>
    <row r="531" spans="1:52" ht="48" x14ac:dyDescent="0.2">
      <c r="A531" s="215">
        <v>527</v>
      </c>
      <c r="B531" s="216" t="s">
        <v>1427</v>
      </c>
      <c r="C531" s="217"/>
      <c r="D531" s="218" t="s">
        <v>124</v>
      </c>
      <c r="E531" s="219">
        <f>VLOOKUP(D531,'[1]000'!$B$19:$C$34,2,0)</f>
        <v>1</v>
      </c>
      <c r="F531" s="219" t="s">
        <v>200</v>
      </c>
      <c r="G531" s="226" t="s">
        <v>1428</v>
      </c>
      <c r="H531" s="223" t="s">
        <v>729</v>
      </c>
      <c r="I531" s="120" t="s">
        <v>1429</v>
      </c>
      <c r="J531" s="120" t="s">
        <v>1371</v>
      </c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  <c r="AA531" s="186"/>
      <c r="AB531" s="186"/>
      <c r="AC531" s="186"/>
      <c r="AD531" s="186"/>
      <c r="AE531" s="186"/>
      <c r="AF531" s="186"/>
      <c r="AG531" s="186"/>
      <c r="AH531" s="186"/>
      <c r="AI531" s="186"/>
      <c r="AJ531" s="186"/>
      <c r="AK531" s="186"/>
      <c r="AL531" s="186"/>
      <c r="AM531" s="186"/>
      <c r="AN531" s="186"/>
      <c r="AO531" s="186"/>
      <c r="AP531" s="186"/>
      <c r="AQ531" s="186"/>
      <c r="AR531" s="186"/>
      <c r="AS531" s="186"/>
      <c r="AT531" s="186"/>
      <c r="AU531" s="186"/>
      <c r="AV531" s="186"/>
      <c r="AW531" s="186"/>
      <c r="AX531" s="186"/>
      <c r="AY531" s="186"/>
      <c r="AZ531" s="186"/>
    </row>
    <row r="532" spans="1:52" ht="72" x14ac:dyDescent="0.2">
      <c r="A532" s="215">
        <v>528</v>
      </c>
      <c r="B532" s="216" t="s">
        <v>1430</v>
      </c>
      <c r="C532" s="217"/>
      <c r="D532" s="218" t="s">
        <v>237</v>
      </c>
      <c r="E532" s="219">
        <f>VLOOKUP(D532,'[1]000'!$B$19:$C$34,2,0)</f>
        <v>0.2</v>
      </c>
      <c r="F532" s="219"/>
      <c r="G532" s="222" t="s">
        <v>1431</v>
      </c>
      <c r="H532" s="223" t="s">
        <v>178</v>
      </c>
      <c r="I532" s="120" t="s">
        <v>1432</v>
      </c>
      <c r="J532" s="120" t="s">
        <v>1371</v>
      </c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  <c r="AA532" s="186"/>
      <c r="AB532" s="186"/>
      <c r="AC532" s="186"/>
      <c r="AD532" s="186"/>
      <c r="AE532" s="186"/>
      <c r="AF532" s="186"/>
      <c r="AG532" s="186"/>
      <c r="AH532" s="186"/>
      <c r="AI532" s="186"/>
      <c r="AJ532" s="186"/>
      <c r="AK532" s="186"/>
      <c r="AL532" s="186"/>
      <c r="AM532" s="186"/>
      <c r="AN532" s="186"/>
      <c r="AO532" s="186"/>
      <c r="AP532" s="186"/>
      <c r="AQ532" s="186"/>
      <c r="AR532" s="186"/>
      <c r="AS532" s="186"/>
      <c r="AT532" s="186"/>
      <c r="AU532" s="186"/>
      <c r="AV532" s="186"/>
      <c r="AW532" s="186"/>
      <c r="AX532" s="186"/>
      <c r="AY532" s="186"/>
      <c r="AZ532" s="186"/>
    </row>
    <row r="533" spans="1:52" ht="72" x14ac:dyDescent="0.2">
      <c r="A533" s="215">
        <v>529</v>
      </c>
      <c r="B533" s="216" t="s">
        <v>1433</v>
      </c>
      <c r="C533" s="224"/>
      <c r="D533" s="218" t="s">
        <v>237</v>
      </c>
      <c r="E533" s="219">
        <f>VLOOKUP(D533,'[1]000'!$B$19:$C$34,2,0)</f>
        <v>0.2</v>
      </c>
      <c r="F533" s="219"/>
      <c r="G533" s="222" t="s">
        <v>1434</v>
      </c>
      <c r="H533" s="223" t="s">
        <v>161</v>
      </c>
      <c r="I533" s="218" t="s">
        <v>1435</v>
      </c>
      <c r="J533" s="120" t="s">
        <v>1371</v>
      </c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  <c r="AA533" s="186"/>
      <c r="AB533" s="186"/>
      <c r="AC533" s="186"/>
      <c r="AD533" s="186"/>
      <c r="AE533" s="186"/>
      <c r="AF533" s="186"/>
      <c r="AG533" s="186"/>
      <c r="AH533" s="186"/>
      <c r="AI533" s="186"/>
      <c r="AJ533" s="186"/>
      <c r="AK533" s="186"/>
      <c r="AL533" s="186"/>
      <c r="AM533" s="186"/>
      <c r="AN533" s="186"/>
      <c r="AO533" s="186"/>
      <c r="AP533" s="186"/>
      <c r="AQ533" s="186"/>
      <c r="AR533" s="186"/>
      <c r="AS533" s="186"/>
      <c r="AT533" s="186"/>
      <c r="AU533" s="186"/>
      <c r="AV533" s="186"/>
      <c r="AW533" s="186"/>
      <c r="AX533" s="186"/>
      <c r="AY533" s="186"/>
      <c r="AZ533" s="186"/>
    </row>
    <row r="534" spans="1:52" ht="72" x14ac:dyDescent="0.2">
      <c r="A534" s="215">
        <v>530</v>
      </c>
      <c r="B534" s="216" t="s">
        <v>1436</v>
      </c>
      <c r="C534" s="224"/>
      <c r="D534" s="218" t="s">
        <v>237</v>
      </c>
      <c r="E534" s="219">
        <f>VLOOKUP(D534,'[1]000'!$B$19:$C$34,2,0)</f>
        <v>0.2</v>
      </c>
      <c r="F534" s="219"/>
      <c r="G534" s="222" t="s">
        <v>1437</v>
      </c>
      <c r="H534" s="223" t="s">
        <v>161</v>
      </c>
      <c r="I534" s="218" t="s">
        <v>1435</v>
      </c>
      <c r="J534" s="120" t="s">
        <v>1371</v>
      </c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  <c r="AA534" s="186"/>
      <c r="AB534" s="186"/>
      <c r="AC534" s="186"/>
      <c r="AD534" s="186"/>
      <c r="AE534" s="186"/>
      <c r="AF534" s="186"/>
      <c r="AG534" s="186"/>
      <c r="AH534" s="186"/>
      <c r="AI534" s="186"/>
      <c r="AJ534" s="186"/>
      <c r="AK534" s="186"/>
      <c r="AL534" s="186"/>
      <c r="AM534" s="186"/>
      <c r="AN534" s="186"/>
      <c r="AO534" s="186"/>
      <c r="AP534" s="186"/>
      <c r="AQ534" s="186"/>
      <c r="AR534" s="186"/>
      <c r="AS534" s="186"/>
      <c r="AT534" s="186"/>
      <c r="AU534" s="186"/>
      <c r="AV534" s="186"/>
      <c r="AW534" s="186"/>
      <c r="AX534" s="186"/>
      <c r="AY534" s="186"/>
      <c r="AZ534" s="186"/>
    </row>
    <row r="535" spans="1:52" ht="48" x14ac:dyDescent="0.2">
      <c r="A535" s="215">
        <v>531</v>
      </c>
      <c r="B535" s="216" t="s">
        <v>1438</v>
      </c>
      <c r="C535" s="224"/>
      <c r="D535" s="218" t="s">
        <v>136</v>
      </c>
      <c r="E535" s="219">
        <f>VLOOKUP(D535,'[1]000'!$B$19:$C$34,2,0)</f>
        <v>0.6</v>
      </c>
      <c r="F535" s="219"/>
      <c r="G535" s="222" t="s">
        <v>1439</v>
      </c>
      <c r="H535" s="223" t="s">
        <v>153</v>
      </c>
      <c r="I535" s="120" t="s">
        <v>1440</v>
      </c>
      <c r="J535" s="120" t="s">
        <v>1371</v>
      </c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  <c r="AA535" s="186"/>
      <c r="AB535" s="186"/>
      <c r="AC535" s="186"/>
      <c r="AD535" s="186"/>
      <c r="AE535" s="186"/>
      <c r="AF535" s="186"/>
      <c r="AG535" s="186"/>
      <c r="AH535" s="186"/>
      <c r="AI535" s="186"/>
      <c r="AJ535" s="186"/>
      <c r="AK535" s="186"/>
      <c r="AL535" s="186"/>
      <c r="AM535" s="186"/>
      <c r="AN535" s="186"/>
      <c r="AO535" s="186"/>
      <c r="AP535" s="186"/>
      <c r="AQ535" s="186"/>
      <c r="AR535" s="186"/>
      <c r="AS535" s="186"/>
      <c r="AT535" s="186"/>
      <c r="AU535" s="186"/>
      <c r="AV535" s="186"/>
      <c r="AW535" s="186"/>
      <c r="AX535" s="186"/>
      <c r="AY535" s="186"/>
      <c r="AZ535" s="186"/>
    </row>
    <row r="536" spans="1:52" ht="96" x14ac:dyDescent="0.2">
      <c r="A536" s="215">
        <v>532</v>
      </c>
      <c r="B536" s="254" t="s">
        <v>1414</v>
      </c>
      <c r="C536" s="255"/>
      <c r="D536" s="218" t="s">
        <v>237</v>
      </c>
      <c r="E536" s="219">
        <f>VLOOKUP(D536,'[1]000'!$B$19:$C$34,2,0)</f>
        <v>0.2</v>
      </c>
      <c r="F536" s="219"/>
      <c r="G536" s="256" t="s">
        <v>1441</v>
      </c>
      <c r="H536" s="257">
        <v>242944</v>
      </c>
      <c r="I536" s="258" t="s">
        <v>1416</v>
      </c>
      <c r="J536" s="259" t="s">
        <v>1371</v>
      </c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  <c r="AA536" s="186"/>
      <c r="AB536" s="186"/>
      <c r="AC536" s="186"/>
      <c r="AD536" s="186"/>
      <c r="AE536" s="186"/>
      <c r="AF536" s="186"/>
      <c r="AG536" s="186"/>
      <c r="AH536" s="186"/>
      <c r="AI536" s="186"/>
      <c r="AJ536" s="186"/>
      <c r="AK536" s="186"/>
      <c r="AL536" s="186"/>
      <c r="AM536" s="186"/>
      <c r="AN536" s="186"/>
      <c r="AO536" s="186"/>
      <c r="AP536" s="186"/>
      <c r="AQ536" s="186"/>
      <c r="AR536" s="186"/>
      <c r="AS536" s="186"/>
      <c r="AT536" s="186"/>
      <c r="AU536" s="186"/>
      <c r="AV536" s="186"/>
      <c r="AW536" s="186"/>
      <c r="AX536" s="186"/>
      <c r="AY536" s="186"/>
      <c r="AZ536" s="186"/>
    </row>
    <row r="537" spans="1:52" ht="96" x14ac:dyDescent="0.2">
      <c r="A537" s="215">
        <v>533</v>
      </c>
      <c r="B537" s="254" t="s">
        <v>1417</v>
      </c>
      <c r="C537" s="255"/>
      <c r="D537" s="218" t="s">
        <v>237</v>
      </c>
      <c r="E537" s="219">
        <f>VLOOKUP(D537,'[1]000'!$B$19:$C$34,2,0)</f>
        <v>0.2</v>
      </c>
      <c r="F537" s="219"/>
      <c r="G537" s="256" t="s">
        <v>1442</v>
      </c>
      <c r="H537" s="257">
        <v>242944</v>
      </c>
      <c r="I537" s="259" t="s">
        <v>1418</v>
      </c>
      <c r="J537" s="259" t="s">
        <v>1371</v>
      </c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  <c r="AA537" s="186"/>
      <c r="AB537" s="186"/>
      <c r="AC537" s="186"/>
      <c r="AD537" s="186"/>
      <c r="AE537" s="186"/>
      <c r="AF537" s="186"/>
      <c r="AG537" s="186"/>
      <c r="AH537" s="186"/>
      <c r="AI537" s="186"/>
      <c r="AJ537" s="186"/>
      <c r="AK537" s="186"/>
      <c r="AL537" s="186"/>
      <c r="AM537" s="186"/>
      <c r="AN537" s="186"/>
      <c r="AO537" s="186"/>
      <c r="AP537" s="186"/>
      <c r="AQ537" s="186"/>
      <c r="AR537" s="186"/>
      <c r="AS537" s="186"/>
      <c r="AT537" s="186"/>
      <c r="AU537" s="186"/>
      <c r="AV537" s="186"/>
      <c r="AW537" s="186"/>
      <c r="AX537" s="186"/>
      <c r="AY537" s="186"/>
      <c r="AZ537" s="186"/>
    </row>
    <row r="538" spans="1:52" ht="96" x14ac:dyDescent="0.2">
      <c r="A538" s="215">
        <v>534</v>
      </c>
      <c r="B538" s="254" t="s">
        <v>1419</v>
      </c>
      <c r="C538" s="255"/>
      <c r="D538" s="218" t="s">
        <v>237</v>
      </c>
      <c r="E538" s="219">
        <f>VLOOKUP(D538,'[1]000'!$B$19:$C$34,2,0)</f>
        <v>0.2</v>
      </c>
      <c r="F538" s="219"/>
      <c r="G538" s="256" t="s">
        <v>1443</v>
      </c>
      <c r="H538" s="257">
        <v>242944</v>
      </c>
      <c r="I538" s="258" t="s">
        <v>1416</v>
      </c>
      <c r="J538" s="259" t="s">
        <v>1371</v>
      </c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  <c r="AA538" s="186"/>
      <c r="AB538" s="186"/>
      <c r="AC538" s="186"/>
      <c r="AD538" s="186"/>
      <c r="AE538" s="186"/>
      <c r="AF538" s="186"/>
      <c r="AG538" s="186"/>
      <c r="AH538" s="186"/>
      <c r="AI538" s="186"/>
      <c r="AJ538" s="186"/>
      <c r="AK538" s="186"/>
      <c r="AL538" s="186"/>
      <c r="AM538" s="186"/>
      <c r="AN538" s="186"/>
      <c r="AO538" s="186"/>
      <c r="AP538" s="186"/>
      <c r="AQ538" s="186"/>
      <c r="AR538" s="186"/>
      <c r="AS538" s="186"/>
      <c r="AT538" s="186"/>
      <c r="AU538" s="186"/>
      <c r="AV538" s="186"/>
      <c r="AW538" s="186"/>
      <c r="AX538" s="186"/>
      <c r="AY538" s="186"/>
      <c r="AZ538" s="186"/>
    </row>
    <row r="539" spans="1:52" ht="72" x14ac:dyDescent="0.2">
      <c r="A539" s="215">
        <v>535</v>
      </c>
      <c r="B539" s="216" t="s">
        <v>1444</v>
      </c>
      <c r="C539" s="224"/>
      <c r="D539" s="218" t="s">
        <v>124</v>
      </c>
      <c r="E539" s="219">
        <f>VLOOKUP(D539,'[1]000'!$B$19:$C$34,2,0)</f>
        <v>1</v>
      </c>
      <c r="F539" s="219" t="s">
        <v>270</v>
      </c>
      <c r="G539" s="222" t="s">
        <v>1445</v>
      </c>
      <c r="H539" s="223" t="s">
        <v>272</v>
      </c>
      <c r="I539" s="218" t="s">
        <v>1446</v>
      </c>
      <c r="J539" s="259" t="s">
        <v>1371</v>
      </c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  <c r="AA539" s="186"/>
      <c r="AB539" s="186"/>
      <c r="AC539" s="186"/>
      <c r="AD539" s="186"/>
      <c r="AE539" s="186"/>
      <c r="AF539" s="186"/>
      <c r="AG539" s="186"/>
      <c r="AH539" s="186"/>
      <c r="AI539" s="186"/>
      <c r="AJ539" s="186"/>
      <c r="AK539" s="186"/>
      <c r="AL539" s="186"/>
      <c r="AM539" s="186"/>
      <c r="AN539" s="186"/>
      <c r="AO539" s="186"/>
      <c r="AP539" s="186"/>
      <c r="AQ539" s="186"/>
      <c r="AR539" s="186"/>
      <c r="AS539" s="186"/>
      <c r="AT539" s="186"/>
      <c r="AU539" s="186"/>
      <c r="AV539" s="186"/>
      <c r="AW539" s="186"/>
      <c r="AX539" s="186"/>
      <c r="AY539" s="186"/>
      <c r="AZ539" s="186"/>
    </row>
    <row r="540" spans="1:52" ht="96" x14ac:dyDescent="0.2">
      <c r="A540" s="215">
        <v>536</v>
      </c>
      <c r="B540" s="216" t="s">
        <v>1447</v>
      </c>
      <c r="C540" s="224"/>
      <c r="D540" s="218" t="s">
        <v>124</v>
      </c>
      <c r="E540" s="219">
        <f>VLOOKUP(D540,'[1]000'!$B$19:$C$34,2,0)</f>
        <v>1</v>
      </c>
      <c r="F540" s="219" t="s">
        <v>270</v>
      </c>
      <c r="G540" s="222" t="s">
        <v>1448</v>
      </c>
      <c r="H540" s="223" t="s">
        <v>272</v>
      </c>
      <c r="I540" s="218" t="s">
        <v>1449</v>
      </c>
      <c r="J540" s="259" t="s">
        <v>1371</v>
      </c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  <c r="AA540" s="186"/>
      <c r="AB540" s="186"/>
      <c r="AC540" s="186"/>
      <c r="AD540" s="186"/>
      <c r="AE540" s="186"/>
      <c r="AF540" s="186"/>
      <c r="AG540" s="186"/>
      <c r="AH540" s="186"/>
      <c r="AI540" s="186"/>
      <c r="AJ540" s="186"/>
      <c r="AK540" s="186"/>
      <c r="AL540" s="186"/>
      <c r="AM540" s="186"/>
      <c r="AN540" s="186"/>
      <c r="AO540" s="186"/>
      <c r="AP540" s="186"/>
      <c r="AQ540" s="186"/>
      <c r="AR540" s="186"/>
      <c r="AS540" s="186"/>
      <c r="AT540" s="186"/>
      <c r="AU540" s="186"/>
      <c r="AV540" s="186"/>
      <c r="AW540" s="186"/>
      <c r="AX540" s="186"/>
      <c r="AY540" s="186"/>
      <c r="AZ540" s="186"/>
    </row>
    <row r="541" spans="1:52" ht="72" x14ac:dyDescent="0.2">
      <c r="A541" s="215">
        <v>537</v>
      </c>
      <c r="B541" s="216" t="s">
        <v>1450</v>
      </c>
      <c r="C541" s="224"/>
      <c r="D541" s="218" t="s">
        <v>237</v>
      </c>
      <c r="E541" s="219">
        <f>VLOOKUP(D541,'[1]000'!$B$19:$C$34,2,0)</f>
        <v>0.2</v>
      </c>
      <c r="F541" s="219"/>
      <c r="G541" s="218" t="s">
        <v>218</v>
      </c>
      <c r="H541" s="221" t="s">
        <v>219</v>
      </c>
      <c r="I541" s="218" t="s">
        <v>1451</v>
      </c>
      <c r="J541" s="120" t="s">
        <v>1371</v>
      </c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  <c r="AA541" s="186"/>
      <c r="AB541" s="186"/>
      <c r="AC541" s="186"/>
      <c r="AD541" s="186"/>
      <c r="AE541" s="186"/>
      <c r="AF541" s="186"/>
      <c r="AG541" s="186"/>
      <c r="AH541" s="186"/>
      <c r="AI541" s="186"/>
      <c r="AJ541" s="186"/>
      <c r="AK541" s="186"/>
      <c r="AL541" s="186"/>
      <c r="AM541" s="186"/>
      <c r="AN541" s="186"/>
      <c r="AO541" s="186"/>
      <c r="AP541" s="186"/>
      <c r="AQ541" s="186"/>
      <c r="AR541" s="186"/>
      <c r="AS541" s="186"/>
      <c r="AT541" s="186"/>
      <c r="AU541" s="186"/>
      <c r="AV541" s="186"/>
      <c r="AW541" s="186"/>
      <c r="AX541" s="186"/>
      <c r="AY541" s="186"/>
      <c r="AZ541" s="186"/>
    </row>
    <row r="542" spans="1:52" ht="48" x14ac:dyDescent="0.2">
      <c r="A542" s="215">
        <v>538</v>
      </c>
      <c r="B542" s="225" t="s">
        <v>1452</v>
      </c>
      <c r="C542" s="217"/>
      <c r="D542" s="218" t="s">
        <v>642</v>
      </c>
      <c r="E542" s="219">
        <f>VLOOKUP(D542,'[1]000'!$B$19:$C$34,2,0)</f>
        <v>1</v>
      </c>
      <c r="F542" s="219"/>
      <c r="G542" s="222" t="s">
        <v>1453</v>
      </c>
      <c r="H542" s="223" t="s">
        <v>1454</v>
      </c>
      <c r="I542" s="218" t="s">
        <v>1455</v>
      </c>
      <c r="J542" s="120" t="s">
        <v>1456</v>
      </c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  <c r="AA542" s="186"/>
      <c r="AB542" s="186"/>
      <c r="AC542" s="186"/>
      <c r="AD542" s="186"/>
      <c r="AE542" s="186"/>
      <c r="AF542" s="186"/>
      <c r="AG542" s="186"/>
      <c r="AH542" s="186"/>
      <c r="AI542" s="186"/>
      <c r="AJ542" s="186"/>
      <c r="AK542" s="186"/>
      <c r="AL542" s="186"/>
      <c r="AM542" s="186"/>
      <c r="AN542" s="186"/>
      <c r="AO542" s="186"/>
      <c r="AP542" s="186"/>
      <c r="AQ542" s="186"/>
      <c r="AR542" s="186"/>
      <c r="AS542" s="186"/>
      <c r="AT542" s="186"/>
      <c r="AU542" s="186"/>
      <c r="AV542" s="186"/>
      <c r="AW542" s="186"/>
      <c r="AX542" s="186"/>
      <c r="AY542" s="186"/>
      <c r="AZ542" s="186"/>
    </row>
    <row r="543" spans="1:52" ht="48" x14ac:dyDescent="0.2">
      <c r="A543" s="215">
        <v>539</v>
      </c>
      <c r="B543" s="216" t="s">
        <v>1457</v>
      </c>
      <c r="C543" s="217"/>
      <c r="D543" s="218" t="s">
        <v>330</v>
      </c>
      <c r="E543" s="219">
        <f>VLOOKUP(D543,'[1]000'!$B$19:$C$34,2,0)</f>
        <v>1</v>
      </c>
      <c r="F543" s="220"/>
      <c r="G543" s="222" t="s">
        <v>1458</v>
      </c>
      <c r="H543" s="223" t="s">
        <v>1459</v>
      </c>
      <c r="I543" s="218" t="s">
        <v>1460</v>
      </c>
      <c r="J543" s="218" t="s">
        <v>1456</v>
      </c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  <c r="AA543" s="186"/>
      <c r="AB543" s="186"/>
      <c r="AC543" s="186"/>
      <c r="AD543" s="186"/>
      <c r="AE543" s="186"/>
      <c r="AF543" s="186"/>
      <c r="AG543" s="186"/>
      <c r="AH543" s="186"/>
      <c r="AI543" s="186"/>
      <c r="AJ543" s="186"/>
      <c r="AK543" s="186"/>
      <c r="AL543" s="186"/>
      <c r="AM543" s="186"/>
      <c r="AN543" s="186"/>
      <c r="AO543" s="186"/>
      <c r="AP543" s="186"/>
      <c r="AQ543" s="186"/>
      <c r="AR543" s="186"/>
      <c r="AS543" s="186"/>
      <c r="AT543" s="186"/>
      <c r="AU543" s="186"/>
      <c r="AV543" s="186"/>
      <c r="AW543" s="186"/>
      <c r="AX543" s="186"/>
      <c r="AY543" s="186"/>
      <c r="AZ543" s="186"/>
    </row>
    <row r="544" spans="1:52" x14ac:dyDescent="0.2">
      <c r="A544" s="120"/>
      <c r="B544" s="225"/>
      <c r="C544" s="217"/>
      <c r="D544" s="218" t="s">
        <v>1461</v>
      </c>
      <c r="E544" s="219" t="e">
        <f>VLOOKUP(D544,'[1]000'!$B$19:$C$34,2,0)</f>
        <v>#N/A</v>
      </c>
      <c r="F544" s="220"/>
      <c r="G544" s="222"/>
      <c r="H544" s="223"/>
      <c r="I544" s="218"/>
      <c r="J544" s="218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  <c r="AA544" s="186"/>
      <c r="AB544" s="186"/>
      <c r="AC544" s="186"/>
      <c r="AD544" s="186"/>
      <c r="AE544" s="186"/>
      <c r="AF544" s="186"/>
      <c r="AG544" s="186"/>
      <c r="AH544" s="186"/>
      <c r="AI544" s="186"/>
      <c r="AJ544" s="186"/>
      <c r="AK544" s="186"/>
      <c r="AL544" s="186"/>
      <c r="AM544" s="186"/>
      <c r="AN544" s="186"/>
      <c r="AO544" s="186"/>
      <c r="AP544" s="186"/>
      <c r="AQ544" s="186"/>
      <c r="AR544" s="186"/>
      <c r="AS544" s="186"/>
      <c r="AT544" s="186"/>
      <c r="AU544" s="186"/>
      <c r="AV544" s="186"/>
      <c r="AW544" s="186"/>
      <c r="AX544" s="186"/>
      <c r="AY544" s="186"/>
      <c r="AZ544" s="186"/>
    </row>
    <row r="545" spans="1:10" s="6" customFormat="1" x14ac:dyDescent="0.2">
      <c r="D545" s="209"/>
      <c r="E545" s="260"/>
      <c r="F545" s="261"/>
      <c r="G545" s="209"/>
      <c r="H545" s="210"/>
      <c r="I545" s="209"/>
      <c r="J545" s="209"/>
    </row>
    <row r="546" spans="1:10" s="6" customFormat="1" x14ac:dyDescent="0.2">
      <c r="D546" s="209"/>
      <c r="F546" s="261"/>
      <c r="G546" s="209"/>
      <c r="H546" s="210"/>
      <c r="I546" s="209"/>
      <c r="J546" s="209"/>
    </row>
    <row r="547" spans="1:10" s="6" customFormat="1" x14ac:dyDescent="0.2">
      <c r="D547" s="209"/>
      <c r="F547" s="261"/>
      <c r="G547" s="209"/>
      <c r="H547" s="210"/>
      <c r="I547" s="209"/>
      <c r="J547" s="209"/>
    </row>
    <row r="548" spans="1:10" s="6" customFormat="1" x14ac:dyDescent="0.2">
      <c r="D548" s="209"/>
      <c r="F548" s="261"/>
      <c r="G548" s="209"/>
      <c r="H548" s="210"/>
      <c r="I548" s="209"/>
      <c r="J548" s="209"/>
    </row>
    <row r="549" spans="1:10" s="6" customFormat="1" ht="24.75" thickBot="1" x14ac:dyDescent="0.6">
      <c r="D549" s="262" t="s">
        <v>60</v>
      </c>
      <c r="E549" s="263"/>
      <c r="F549" s="264"/>
      <c r="G549" s="264"/>
      <c r="H549" s="210"/>
      <c r="I549" s="209"/>
      <c r="J549" s="209"/>
    </row>
    <row r="550" spans="1:10" s="6" customFormat="1" ht="24.75" thickBot="1" x14ac:dyDescent="0.25">
      <c r="A550" s="265" t="s">
        <v>237</v>
      </c>
      <c r="B550" s="265"/>
      <c r="C550" s="265"/>
      <c r="D550" s="266" t="s">
        <v>61</v>
      </c>
      <c r="E550" s="267" t="s">
        <v>62</v>
      </c>
      <c r="F550" s="268"/>
      <c r="G550" s="269" t="s">
        <v>21</v>
      </c>
      <c r="H550" s="210"/>
      <c r="I550" s="209"/>
      <c r="J550" s="209"/>
    </row>
    <row r="551" spans="1:10" s="6" customFormat="1" ht="24.75" thickBot="1" x14ac:dyDescent="0.25">
      <c r="A551" s="265" t="s">
        <v>159</v>
      </c>
      <c r="B551" s="265"/>
      <c r="C551" s="265"/>
      <c r="D551" s="270"/>
      <c r="E551" s="271" t="s">
        <v>63</v>
      </c>
      <c r="F551" s="272" t="s">
        <v>64</v>
      </c>
      <c r="G551" s="273"/>
      <c r="H551" s="210"/>
      <c r="I551" s="209"/>
      <c r="J551" s="209"/>
    </row>
    <row r="552" spans="1:10" s="6" customFormat="1" ht="24.75" thickBot="1" x14ac:dyDescent="0.25">
      <c r="A552" s="265" t="s">
        <v>384</v>
      </c>
      <c r="B552" s="265"/>
      <c r="C552" s="265"/>
      <c r="D552" s="274" t="s">
        <v>65</v>
      </c>
      <c r="E552" s="149"/>
      <c r="F552" s="149"/>
      <c r="G552" s="149"/>
      <c r="H552" s="210"/>
      <c r="I552" s="209"/>
      <c r="J552" s="209"/>
    </row>
    <row r="553" spans="1:10" s="6" customFormat="1" ht="24.75" thickBot="1" x14ac:dyDescent="0.25">
      <c r="A553" s="265" t="s">
        <v>136</v>
      </c>
      <c r="B553" s="265"/>
      <c r="C553" s="265"/>
      <c r="D553" s="275" t="s">
        <v>66</v>
      </c>
      <c r="E553" s="153">
        <v>119</v>
      </c>
      <c r="F553" s="153">
        <v>145</v>
      </c>
      <c r="G553" s="153">
        <f>E553+F553</f>
        <v>264</v>
      </c>
      <c r="H553" s="210"/>
      <c r="I553" s="209"/>
      <c r="J553" s="209"/>
    </row>
    <row r="554" spans="1:10" s="6" customFormat="1" ht="24.75" thickBot="1" x14ac:dyDescent="0.25">
      <c r="A554" s="265" t="s">
        <v>141</v>
      </c>
      <c r="B554" s="265"/>
      <c r="C554" s="265"/>
      <c r="D554" s="276" t="s">
        <v>67</v>
      </c>
      <c r="E554" s="277"/>
      <c r="F554" s="277"/>
      <c r="G554" s="156">
        <f>E554+F554</f>
        <v>0</v>
      </c>
      <c r="H554" s="210"/>
      <c r="I554" s="209"/>
      <c r="J554" s="209"/>
    </row>
    <row r="555" spans="1:10" s="6" customFormat="1" ht="24.75" thickBot="1" x14ac:dyDescent="0.25">
      <c r="A555" s="265" t="s">
        <v>1462</v>
      </c>
      <c r="B555" s="265"/>
      <c r="C555" s="265"/>
      <c r="D555" s="278" t="s">
        <v>68</v>
      </c>
      <c r="E555" s="158"/>
      <c r="F555" s="158"/>
      <c r="G555" s="159"/>
      <c r="H555" s="210"/>
      <c r="I555" s="209"/>
      <c r="J555" s="209"/>
    </row>
    <row r="556" spans="1:10" s="6" customFormat="1" ht="24.75" thickBot="1" x14ac:dyDescent="0.25">
      <c r="A556" s="265" t="s">
        <v>213</v>
      </c>
      <c r="B556" s="265"/>
      <c r="C556" s="265"/>
      <c r="D556" s="275" t="s">
        <v>69</v>
      </c>
      <c r="E556" s="153">
        <f>COUNTIF($D$5:$D$544,$A$550)</f>
        <v>131</v>
      </c>
      <c r="F556" s="153">
        <f>COUNTIF($D$5:$D$544,$A$551)</f>
        <v>90</v>
      </c>
      <c r="G556" s="156">
        <f>E556+F556</f>
        <v>221</v>
      </c>
      <c r="H556" s="210"/>
      <c r="I556" s="209"/>
      <c r="J556" s="209"/>
    </row>
    <row r="557" spans="1:10" s="6" customFormat="1" ht="24.75" thickBot="1" x14ac:dyDescent="0.25">
      <c r="A557" s="265" t="s">
        <v>1463</v>
      </c>
      <c r="B557" s="265"/>
      <c r="C557" s="265"/>
      <c r="D557" s="276" t="s">
        <v>70</v>
      </c>
      <c r="E557" s="163">
        <v>2</v>
      </c>
      <c r="F557" s="277">
        <f>COUNTIF($D$5:$D$544,$A$564)+COUNTIF($D$58:$D$544,$A$565)</f>
        <v>31</v>
      </c>
      <c r="G557" s="156">
        <f>E557+F557</f>
        <v>33</v>
      </c>
      <c r="H557" s="210"/>
      <c r="I557" s="209"/>
      <c r="J557" s="209"/>
    </row>
    <row r="558" spans="1:10" s="6" customFormat="1" ht="24.75" thickBot="1" x14ac:dyDescent="0.25">
      <c r="A558" s="265" t="s">
        <v>642</v>
      </c>
      <c r="B558" s="265"/>
      <c r="C558" s="265"/>
      <c r="D558" s="278" t="s">
        <v>71</v>
      </c>
      <c r="E558" s="163">
        <v>15</v>
      </c>
      <c r="F558" s="277"/>
      <c r="G558" s="153">
        <f>E558+F558</f>
        <v>15</v>
      </c>
      <c r="H558" s="210"/>
      <c r="I558" s="209"/>
      <c r="J558" s="209"/>
    </row>
    <row r="559" spans="1:10" s="6" customFormat="1" ht="24.75" thickBot="1" x14ac:dyDescent="0.25">
      <c r="A559" s="265" t="s">
        <v>1464</v>
      </c>
      <c r="B559" s="265"/>
      <c r="C559" s="265"/>
      <c r="D559" s="278" t="s">
        <v>72</v>
      </c>
      <c r="E559" s="163">
        <f>COUNTIF($D$58:$D$544,$A$557)+COUNTIF($D$58:$D$544,$A$560)</f>
        <v>0</v>
      </c>
      <c r="F559" s="277"/>
      <c r="G559" s="153">
        <f>E559+F559</f>
        <v>0</v>
      </c>
      <c r="H559" s="210"/>
      <c r="I559" s="209"/>
      <c r="J559" s="209"/>
    </row>
    <row r="560" spans="1:10" s="6" customFormat="1" ht="48.75" thickBot="1" x14ac:dyDescent="0.25">
      <c r="A560" s="265" t="s">
        <v>1465</v>
      </c>
      <c r="B560" s="265"/>
      <c r="C560" s="265"/>
      <c r="D560" s="278" t="s">
        <v>73</v>
      </c>
      <c r="E560" s="163">
        <f>COUNTIF($D$58:$D$544,$A$558)</f>
        <v>6</v>
      </c>
      <c r="F560" s="277"/>
      <c r="G560" s="153">
        <f>E560+F560</f>
        <v>6</v>
      </c>
      <c r="H560" s="210"/>
      <c r="I560" s="209"/>
      <c r="J560" s="209"/>
    </row>
    <row r="561" spans="1:10" s="6" customFormat="1" ht="24.75" thickBot="1" x14ac:dyDescent="0.25">
      <c r="A561" s="265" t="s">
        <v>1466</v>
      </c>
      <c r="B561" s="265"/>
      <c r="C561" s="265"/>
      <c r="D561" s="279" t="s">
        <v>74</v>
      </c>
      <c r="E561" s="165">
        <f>E553+E554+E556+E557</f>
        <v>252</v>
      </c>
      <c r="F561" s="280">
        <f>F553+F554+F556+F557</f>
        <v>266</v>
      </c>
      <c r="G561" s="280">
        <f>SUM(E561:F561)</f>
        <v>518</v>
      </c>
      <c r="H561" s="210"/>
      <c r="I561" s="209"/>
      <c r="J561" s="209"/>
    </row>
    <row r="562" spans="1:10" s="6" customFormat="1" ht="24.75" thickBot="1" x14ac:dyDescent="0.25">
      <c r="A562" s="265" t="s">
        <v>1467</v>
      </c>
      <c r="B562" s="265"/>
      <c r="C562" s="265"/>
      <c r="D562" s="279" t="s">
        <v>75</v>
      </c>
      <c r="E562" s="165">
        <f>E553+E554+E556+E557+E558+E559+E560</f>
        <v>273</v>
      </c>
      <c r="F562" s="280">
        <f>F553+F554+F556+F557+F558+F559+F560</f>
        <v>266</v>
      </c>
      <c r="G562" s="280">
        <f>SUM(E562:F562)</f>
        <v>539</v>
      </c>
      <c r="H562" s="210"/>
      <c r="I562" s="209"/>
      <c r="J562" s="209"/>
    </row>
    <row r="563" spans="1:10" s="6" customFormat="1" x14ac:dyDescent="0.2">
      <c r="A563" s="265" t="s">
        <v>323</v>
      </c>
      <c r="B563" s="265"/>
      <c r="C563" s="265"/>
      <c r="D563" s="209"/>
      <c r="F563" s="261"/>
      <c r="G563" s="209"/>
      <c r="H563" s="210"/>
      <c r="I563" s="209"/>
      <c r="J563" s="209"/>
    </row>
    <row r="564" spans="1:10" s="6" customFormat="1" x14ac:dyDescent="0.2">
      <c r="A564" s="265" t="s">
        <v>1468</v>
      </c>
      <c r="B564" s="265"/>
      <c r="C564" s="265"/>
      <c r="D564" s="209"/>
      <c r="F564" s="261"/>
      <c r="G564" s="209"/>
      <c r="H564" s="210"/>
      <c r="I564" s="209"/>
      <c r="J564" s="209"/>
    </row>
    <row r="565" spans="1:10" s="6" customFormat="1" x14ac:dyDescent="0.2">
      <c r="A565" s="265" t="s">
        <v>330</v>
      </c>
      <c r="B565" s="265"/>
      <c r="C565" s="265"/>
      <c r="D565" s="209"/>
      <c r="F565" s="261"/>
      <c r="G565" s="209"/>
      <c r="H565" s="210"/>
      <c r="I565" s="209"/>
      <c r="J565" s="209"/>
    </row>
    <row r="566" spans="1:10" s="6" customFormat="1" x14ac:dyDescent="0.2">
      <c r="D566" s="209"/>
      <c r="F566" s="261"/>
      <c r="G566" s="209"/>
      <c r="H566" s="210"/>
      <c r="I566" s="209"/>
      <c r="J566" s="209"/>
    </row>
    <row r="567" spans="1:10" s="6" customFormat="1" x14ac:dyDescent="0.2">
      <c r="D567" s="209"/>
      <c r="F567" s="261"/>
      <c r="G567" s="209"/>
      <c r="H567" s="210"/>
      <c r="I567" s="209"/>
      <c r="J567" s="209"/>
    </row>
    <row r="568" spans="1:10" s="6" customFormat="1" x14ac:dyDescent="0.2">
      <c r="D568" s="209"/>
      <c r="F568" s="261"/>
      <c r="G568" s="209"/>
      <c r="H568" s="210"/>
      <c r="I568" s="209"/>
      <c r="J568" s="209"/>
    </row>
    <row r="569" spans="1:10" s="6" customFormat="1" x14ac:dyDescent="0.2">
      <c r="D569" s="209"/>
      <c r="F569" s="261"/>
      <c r="G569" s="209"/>
      <c r="H569" s="210"/>
      <c r="I569" s="209"/>
      <c r="J569" s="209"/>
    </row>
    <row r="570" spans="1:10" s="6" customFormat="1" x14ac:dyDescent="0.2">
      <c r="D570" s="209"/>
      <c r="F570" s="261"/>
      <c r="G570" s="209"/>
      <c r="H570" s="210"/>
      <c r="I570" s="209"/>
      <c r="J570" s="209"/>
    </row>
    <row r="571" spans="1:10" s="6" customFormat="1" x14ac:dyDescent="0.2">
      <c r="D571" s="209"/>
      <c r="F571" s="261"/>
      <c r="G571" s="209"/>
      <c r="H571" s="210"/>
      <c r="I571" s="209"/>
      <c r="J571" s="209"/>
    </row>
    <row r="572" spans="1:10" s="6" customFormat="1" x14ac:dyDescent="0.2">
      <c r="D572" s="209"/>
      <c r="F572" s="261"/>
      <c r="G572" s="209"/>
      <c r="H572" s="210"/>
      <c r="I572" s="209"/>
      <c r="J572" s="209"/>
    </row>
    <row r="573" spans="1:10" s="6" customFormat="1" x14ac:dyDescent="0.2">
      <c r="D573" s="209"/>
      <c r="F573" s="261"/>
      <c r="G573" s="209"/>
      <c r="H573" s="210"/>
      <c r="I573" s="209"/>
      <c r="J573" s="209"/>
    </row>
    <row r="574" spans="1:10" s="6" customFormat="1" x14ac:dyDescent="0.2">
      <c r="D574" s="209"/>
      <c r="F574" s="261"/>
      <c r="G574" s="209"/>
      <c r="H574" s="210"/>
      <c r="I574" s="209"/>
      <c r="J574" s="209"/>
    </row>
    <row r="575" spans="1:10" s="6" customFormat="1" x14ac:dyDescent="0.2">
      <c r="D575" s="209"/>
      <c r="F575" s="261"/>
      <c r="G575" s="209"/>
      <c r="H575" s="210"/>
      <c r="I575" s="209"/>
      <c r="J575" s="209"/>
    </row>
    <row r="576" spans="1:10" s="6" customFormat="1" x14ac:dyDescent="0.2">
      <c r="D576" s="209"/>
      <c r="F576" s="261"/>
      <c r="G576" s="209"/>
      <c r="H576" s="210"/>
      <c r="I576" s="209"/>
      <c r="J576" s="209"/>
    </row>
    <row r="577" spans="4:10" s="6" customFormat="1" x14ac:dyDescent="0.2">
      <c r="D577" s="209"/>
      <c r="F577" s="261"/>
      <c r="G577" s="209"/>
      <c r="H577" s="210"/>
      <c r="I577" s="209"/>
      <c r="J577" s="209"/>
    </row>
    <row r="578" spans="4:10" s="6" customFormat="1" x14ac:dyDescent="0.2">
      <c r="D578" s="209"/>
      <c r="F578" s="261"/>
      <c r="G578" s="209"/>
      <c r="H578" s="210"/>
      <c r="I578" s="209"/>
      <c r="J578" s="209"/>
    </row>
    <row r="579" spans="4:10" s="6" customFormat="1" x14ac:dyDescent="0.2">
      <c r="D579" s="209"/>
      <c r="F579" s="261"/>
      <c r="G579" s="209"/>
      <c r="H579" s="210"/>
      <c r="I579" s="209"/>
      <c r="J579" s="209"/>
    </row>
    <row r="580" spans="4:10" s="6" customFormat="1" x14ac:dyDescent="0.2">
      <c r="D580" s="209"/>
      <c r="F580" s="261"/>
      <c r="G580" s="209"/>
      <c r="H580" s="210"/>
      <c r="I580" s="209"/>
      <c r="J580" s="209"/>
    </row>
    <row r="581" spans="4:10" s="6" customFormat="1" x14ac:dyDescent="0.2">
      <c r="D581" s="209"/>
      <c r="F581" s="261"/>
      <c r="G581" s="209"/>
      <c r="H581" s="210"/>
      <c r="I581" s="209"/>
      <c r="J581" s="209"/>
    </row>
    <row r="582" spans="4:10" s="6" customFormat="1" x14ac:dyDescent="0.2">
      <c r="D582" s="209"/>
      <c r="F582" s="261"/>
      <c r="G582" s="209"/>
      <c r="H582" s="210"/>
      <c r="I582" s="209"/>
      <c r="J582" s="209"/>
    </row>
    <row r="583" spans="4:10" s="6" customFormat="1" x14ac:dyDescent="0.2">
      <c r="D583" s="209"/>
      <c r="F583" s="261"/>
      <c r="G583" s="209"/>
      <c r="H583" s="210"/>
      <c r="I583" s="209"/>
      <c r="J583" s="209"/>
    </row>
    <row r="584" spans="4:10" s="6" customFormat="1" x14ac:dyDescent="0.2">
      <c r="D584" s="209"/>
      <c r="F584" s="261"/>
      <c r="G584" s="209"/>
      <c r="H584" s="210"/>
      <c r="I584" s="209"/>
      <c r="J584" s="209"/>
    </row>
    <row r="585" spans="4:10" s="6" customFormat="1" x14ac:dyDescent="0.2">
      <c r="D585" s="209"/>
      <c r="F585" s="261"/>
      <c r="G585" s="209"/>
      <c r="H585" s="210"/>
      <c r="I585" s="209"/>
      <c r="J585" s="209"/>
    </row>
    <row r="586" spans="4:10" s="6" customFormat="1" x14ac:dyDescent="0.2">
      <c r="D586" s="209"/>
      <c r="F586" s="261"/>
      <c r="G586" s="209"/>
      <c r="H586" s="210"/>
      <c r="I586" s="209"/>
      <c r="J586" s="209"/>
    </row>
    <row r="587" spans="4:10" s="6" customFormat="1" x14ac:dyDescent="0.2">
      <c r="D587" s="209"/>
      <c r="F587" s="261"/>
      <c r="G587" s="209"/>
      <c r="H587" s="210"/>
      <c r="I587" s="209"/>
      <c r="J587" s="209"/>
    </row>
    <row r="588" spans="4:10" s="6" customFormat="1" x14ac:dyDescent="0.2">
      <c r="D588" s="209"/>
      <c r="F588" s="261"/>
      <c r="G588" s="209"/>
      <c r="H588" s="210"/>
      <c r="I588" s="209"/>
      <c r="J588" s="209"/>
    </row>
    <row r="589" spans="4:10" s="6" customFormat="1" x14ac:dyDescent="0.2">
      <c r="D589" s="209"/>
      <c r="F589" s="261"/>
      <c r="G589" s="209"/>
      <c r="H589" s="210"/>
      <c r="I589" s="209"/>
      <c r="J589" s="209"/>
    </row>
    <row r="590" spans="4:10" s="6" customFormat="1" x14ac:dyDescent="0.2">
      <c r="D590" s="209"/>
      <c r="F590" s="261"/>
      <c r="G590" s="209"/>
      <c r="H590" s="210"/>
      <c r="I590" s="209"/>
      <c r="J590" s="209"/>
    </row>
    <row r="591" spans="4:10" s="6" customFormat="1" x14ac:dyDescent="0.2">
      <c r="D591" s="209"/>
      <c r="F591" s="261"/>
      <c r="G591" s="209"/>
      <c r="H591" s="210"/>
      <c r="I591" s="209"/>
      <c r="J591" s="209"/>
    </row>
    <row r="592" spans="4:10" s="6" customFormat="1" x14ac:dyDescent="0.2">
      <c r="D592" s="209"/>
      <c r="F592" s="261"/>
      <c r="G592" s="209"/>
      <c r="H592" s="210"/>
      <c r="I592" s="209"/>
      <c r="J592" s="209"/>
    </row>
    <row r="593" spans="4:10" s="6" customFormat="1" x14ac:dyDescent="0.2">
      <c r="D593" s="209"/>
      <c r="F593" s="261"/>
      <c r="G593" s="209"/>
      <c r="H593" s="210"/>
      <c r="I593" s="209"/>
      <c r="J593" s="209"/>
    </row>
    <row r="594" spans="4:10" s="6" customFormat="1" x14ac:dyDescent="0.2">
      <c r="D594" s="209"/>
      <c r="F594" s="261"/>
      <c r="G594" s="209"/>
      <c r="H594" s="210"/>
      <c r="I594" s="209"/>
      <c r="J594" s="209"/>
    </row>
    <row r="595" spans="4:10" s="6" customFormat="1" x14ac:dyDescent="0.2">
      <c r="D595" s="209"/>
      <c r="F595" s="261"/>
      <c r="G595" s="209"/>
      <c r="H595" s="210"/>
      <c r="I595" s="209"/>
      <c r="J595" s="209"/>
    </row>
    <row r="596" spans="4:10" s="6" customFormat="1" x14ac:dyDescent="0.2">
      <c r="D596" s="209"/>
      <c r="F596" s="261"/>
      <c r="G596" s="209"/>
      <c r="H596" s="210"/>
      <c r="I596" s="209"/>
      <c r="J596" s="209"/>
    </row>
    <row r="597" spans="4:10" s="6" customFormat="1" x14ac:dyDescent="0.2">
      <c r="D597" s="209"/>
      <c r="F597" s="261"/>
      <c r="G597" s="209"/>
      <c r="H597" s="210"/>
      <c r="I597" s="209"/>
      <c r="J597" s="209"/>
    </row>
    <row r="598" spans="4:10" s="6" customFormat="1" x14ac:dyDescent="0.2">
      <c r="D598" s="209"/>
      <c r="F598" s="261"/>
      <c r="G598" s="209"/>
      <c r="H598" s="210"/>
      <c r="I598" s="209"/>
      <c r="J598" s="209"/>
    </row>
    <row r="599" spans="4:10" s="6" customFormat="1" x14ac:dyDescent="0.2">
      <c r="D599" s="209"/>
      <c r="F599" s="261"/>
      <c r="G599" s="209"/>
      <c r="H599" s="210"/>
      <c r="I599" s="209"/>
      <c r="J599" s="209"/>
    </row>
    <row r="600" spans="4:10" s="6" customFormat="1" x14ac:dyDescent="0.2">
      <c r="D600" s="209"/>
      <c r="F600" s="261"/>
      <c r="G600" s="209"/>
      <c r="H600" s="210"/>
      <c r="I600" s="209"/>
      <c r="J600" s="209"/>
    </row>
    <row r="601" spans="4:10" s="6" customFormat="1" x14ac:dyDescent="0.2">
      <c r="D601" s="209"/>
      <c r="F601" s="261"/>
      <c r="G601" s="209"/>
      <c r="H601" s="210"/>
      <c r="I601" s="209"/>
      <c r="J601" s="209"/>
    </row>
    <row r="602" spans="4:10" s="6" customFormat="1" x14ac:dyDescent="0.2">
      <c r="D602" s="209"/>
      <c r="F602" s="261"/>
      <c r="G602" s="209"/>
      <c r="H602" s="210"/>
      <c r="I602" s="209"/>
      <c r="J602" s="209"/>
    </row>
    <row r="603" spans="4:10" s="6" customFormat="1" x14ac:dyDescent="0.2">
      <c r="D603" s="209"/>
      <c r="F603" s="261"/>
      <c r="G603" s="209"/>
      <c r="H603" s="210"/>
      <c r="I603" s="209"/>
      <c r="J603" s="209"/>
    </row>
    <row r="604" spans="4:10" s="6" customFormat="1" x14ac:dyDescent="0.2">
      <c r="D604" s="209"/>
      <c r="F604" s="261"/>
      <c r="G604" s="209"/>
      <c r="H604" s="210"/>
      <c r="I604" s="209"/>
      <c r="J604" s="209"/>
    </row>
    <row r="605" spans="4:10" s="6" customFormat="1" x14ac:dyDescent="0.2">
      <c r="D605" s="209"/>
      <c r="F605" s="261"/>
      <c r="G605" s="209"/>
      <c r="H605" s="210"/>
      <c r="I605" s="209"/>
      <c r="J605" s="209"/>
    </row>
    <row r="606" spans="4:10" s="6" customFormat="1" x14ac:dyDescent="0.2">
      <c r="D606" s="209"/>
      <c r="F606" s="261"/>
      <c r="G606" s="209"/>
      <c r="H606" s="210"/>
      <c r="I606" s="209"/>
      <c r="J606" s="209"/>
    </row>
    <row r="607" spans="4:10" s="6" customFormat="1" x14ac:dyDescent="0.2">
      <c r="D607" s="209"/>
      <c r="F607" s="261"/>
      <c r="G607" s="209"/>
      <c r="H607" s="210"/>
      <c r="I607" s="209"/>
      <c r="J607" s="209"/>
    </row>
    <row r="608" spans="4:10" s="6" customFormat="1" x14ac:dyDescent="0.2">
      <c r="D608" s="209"/>
      <c r="F608" s="261"/>
      <c r="G608" s="209"/>
      <c r="H608" s="210"/>
      <c r="I608" s="209"/>
      <c r="J608" s="209"/>
    </row>
    <row r="609" spans="4:10" s="6" customFormat="1" x14ac:dyDescent="0.2">
      <c r="D609" s="209"/>
      <c r="F609" s="261"/>
      <c r="G609" s="209"/>
      <c r="H609" s="210"/>
      <c r="I609" s="209"/>
      <c r="J609" s="209"/>
    </row>
    <row r="610" spans="4:10" s="6" customFormat="1" x14ac:dyDescent="0.2">
      <c r="D610" s="209"/>
      <c r="F610" s="261"/>
      <c r="G610" s="209"/>
      <c r="H610" s="210"/>
      <c r="I610" s="209"/>
      <c r="J610" s="209"/>
    </row>
    <row r="611" spans="4:10" s="6" customFormat="1" x14ac:dyDescent="0.2">
      <c r="D611" s="209"/>
      <c r="F611" s="261"/>
      <c r="G611" s="209"/>
      <c r="H611" s="210"/>
      <c r="I611" s="209"/>
      <c r="J611" s="209"/>
    </row>
    <row r="612" spans="4:10" s="6" customFormat="1" x14ac:dyDescent="0.2">
      <c r="D612" s="209"/>
      <c r="F612" s="261"/>
      <c r="G612" s="209"/>
      <c r="H612" s="210"/>
      <c r="I612" s="209"/>
      <c r="J612" s="209"/>
    </row>
    <row r="613" spans="4:10" s="6" customFormat="1" x14ac:dyDescent="0.2">
      <c r="D613" s="209"/>
      <c r="F613" s="261"/>
      <c r="G613" s="209"/>
      <c r="H613" s="210"/>
      <c r="I613" s="209"/>
      <c r="J613" s="209"/>
    </row>
    <row r="614" spans="4:10" s="6" customFormat="1" x14ac:dyDescent="0.2">
      <c r="D614" s="209"/>
      <c r="F614" s="261"/>
      <c r="G614" s="209"/>
      <c r="H614" s="210"/>
      <c r="I614" s="209"/>
      <c r="J614" s="209"/>
    </row>
    <row r="615" spans="4:10" s="6" customFormat="1" x14ac:dyDescent="0.2">
      <c r="D615" s="209"/>
      <c r="F615" s="261"/>
      <c r="G615" s="209"/>
      <c r="H615" s="210"/>
      <c r="I615" s="209"/>
      <c r="J615" s="209"/>
    </row>
    <row r="616" spans="4:10" s="6" customFormat="1" x14ac:dyDescent="0.2">
      <c r="D616" s="209"/>
      <c r="F616" s="261"/>
      <c r="G616" s="209"/>
      <c r="H616" s="210"/>
      <c r="I616" s="209"/>
      <c r="J616" s="209"/>
    </row>
    <row r="617" spans="4:10" s="6" customFormat="1" x14ac:dyDescent="0.2">
      <c r="D617" s="209"/>
      <c r="F617" s="261"/>
      <c r="G617" s="209"/>
      <c r="H617" s="210"/>
      <c r="I617" s="209"/>
      <c r="J617" s="209"/>
    </row>
    <row r="618" spans="4:10" s="6" customFormat="1" x14ac:dyDescent="0.2">
      <c r="D618" s="209"/>
      <c r="F618" s="261"/>
      <c r="G618" s="209"/>
      <c r="H618" s="210"/>
      <c r="I618" s="209"/>
      <c r="J618" s="209"/>
    </row>
    <row r="619" spans="4:10" s="6" customFormat="1" x14ac:dyDescent="0.2">
      <c r="D619" s="209"/>
      <c r="F619" s="261"/>
      <c r="G619" s="209"/>
      <c r="H619" s="210"/>
      <c r="I619" s="209"/>
      <c r="J619" s="209"/>
    </row>
    <row r="620" spans="4:10" s="6" customFormat="1" x14ac:dyDescent="0.2">
      <c r="D620" s="209"/>
      <c r="F620" s="261"/>
      <c r="G620" s="209"/>
      <c r="H620" s="210"/>
      <c r="I620" s="209"/>
      <c r="J620" s="209"/>
    </row>
    <row r="621" spans="4:10" s="6" customFormat="1" x14ac:dyDescent="0.2">
      <c r="D621" s="209"/>
      <c r="F621" s="261"/>
      <c r="G621" s="209"/>
      <c r="H621" s="210"/>
      <c r="I621" s="209"/>
      <c r="J621" s="209"/>
    </row>
    <row r="622" spans="4:10" s="6" customFormat="1" x14ac:dyDescent="0.2">
      <c r="D622" s="209"/>
      <c r="F622" s="261"/>
      <c r="G622" s="209"/>
      <c r="H622" s="210"/>
      <c r="I622" s="209"/>
      <c r="J622" s="209"/>
    </row>
    <row r="623" spans="4:10" s="6" customFormat="1" x14ac:dyDescent="0.2">
      <c r="D623" s="209"/>
      <c r="F623" s="261"/>
      <c r="G623" s="209"/>
      <c r="H623" s="210"/>
      <c r="I623" s="209"/>
      <c r="J623" s="209"/>
    </row>
    <row r="624" spans="4:10" s="6" customFormat="1" x14ac:dyDescent="0.2">
      <c r="D624" s="209"/>
      <c r="F624" s="261"/>
      <c r="G624" s="209"/>
      <c r="H624" s="210"/>
      <c r="I624" s="209"/>
      <c r="J624" s="209"/>
    </row>
    <row r="625" spans="4:10" s="6" customFormat="1" x14ac:dyDescent="0.2">
      <c r="D625" s="209"/>
      <c r="F625" s="261"/>
      <c r="G625" s="209"/>
      <c r="H625" s="210"/>
      <c r="I625" s="209"/>
      <c r="J625" s="209"/>
    </row>
    <row r="626" spans="4:10" s="6" customFormat="1" x14ac:dyDescent="0.2">
      <c r="D626" s="209"/>
      <c r="F626" s="261"/>
      <c r="G626" s="209"/>
      <c r="H626" s="210"/>
      <c r="I626" s="209"/>
      <c r="J626" s="209"/>
    </row>
    <row r="627" spans="4:10" s="6" customFormat="1" x14ac:dyDescent="0.2">
      <c r="D627" s="209"/>
      <c r="F627" s="261"/>
      <c r="G627" s="209"/>
      <c r="H627" s="210"/>
      <c r="I627" s="209"/>
      <c r="J627" s="209"/>
    </row>
    <row r="628" spans="4:10" s="6" customFormat="1" x14ac:dyDescent="0.2">
      <c r="D628" s="209"/>
      <c r="F628" s="261"/>
      <c r="G628" s="209"/>
      <c r="H628" s="210"/>
      <c r="I628" s="209"/>
      <c r="J628" s="209"/>
    </row>
    <row r="629" spans="4:10" s="6" customFormat="1" x14ac:dyDescent="0.2">
      <c r="D629" s="209"/>
      <c r="F629" s="261"/>
      <c r="G629" s="209"/>
      <c r="H629" s="210"/>
      <c r="I629" s="209"/>
      <c r="J629" s="209"/>
    </row>
    <row r="630" spans="4:10" s="6" customFormat="1" x14ac:dyDescent="0.2">
      <c r="D630" s="209"/>
      <c r="F630" s="261"/>
      <c r="G630" s="209"/>
      <c r="H630" s="210"/>
      <c r="I630" s="209"/>
      <c r="J630" s="209"/>
    </row>
    <row r="631" spans="4:10" s="6" customFormat="1" x14ac:dyDescent="0.2">
      <c r="D631" s="209"/>
      <c r="F631" s="261"/>
      <c r="G631" s="209"/>
      <c r="H631" s="210"/>
      <c r="I631" s="209"/>
      <c r="J631" s="209"/>
    </row>
    <row r="632" spans="4:10" s="6" customFormat="1" x14ac:dyDescent="0.2">
      <c r="D632" s="209"/>
      <c r="F632" s="261"/>
      <c r="G632" s="209"/>
      <c r="H632" s="210"/>
      <c r="I632" s="209"/>
      <c r="J632" s="209"/>
    </row>
    <row r="633" spans="4:10" s="6" customFormat="1" x14ac:dyDescent="0.2">
      <c r="D633" s="209"/>
      <c r="F633" s="261"/>
      <c r="G633" s="209"/>
      <c r="H633" s="210"/>
      <c r="I633" s="209"/>
      <c r="J633" s="209"/>
    </row>
    <row r="634" spans="4:10" s="6" customFormat="1" x14ac:dyDescent="0.2">
      <c r="D634" s="209"/>
      <c r="F634" s="261"/>
      <c r="G634" s="209"/>
      <c r="H634" s="210"/>
      <c r="I634" s="209"/>
      <c r="J634" s="209"/>
    </row>
  </sheetData>
  <sheetProtection formatCells="0" formatColumns="0" formatRows="0" insertColumns="0" insertRows="0" deleteColumns="0" deleteRows="0" sort="0" autoFilter="0" pivotTables="0"/>
  <autoFilter ref="A4:AP4">
    <filterColumn colId="1" showButton="0"/>
  </autoFilter>
  <mergeCells count="543">
    <mergeCell ref="B543:C543"/>
    <mergeCell ref="B544:C544"/>
    <mergeCell ref="D550:D551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รายละเอียด 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2022-04-12T03:27:24Z</dcterms:created>
  <dcterms:modified xsi:type="dcterms:W3CDTF">2022-04-12T03:27:37Z</dcterms:modified>
</cp:coreProperties>
</file>